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-15" yWindow="-15" windowWidth="10905" windowHeight="11640"/>
  </bookViews>
  <sheets>
    <sheet name="4P1 Trends 13-17" sheetId="1" r:id="rId1"/>
  </sheets>
  <definedNames>
    <definedName name="_AMO_UniqueIdentifier" hidden="1">"'3b88d64c-d98b-4a50-b76f-982755dd5328'"</definedName>
    <definedName name="_xlnm.Print_Area" localSheetId="0">'4P1 Trends 13-17'!$A$5:$AU$66</definedName>
    <definedName name="_xlnm.Print_Titles" localSheetId="0">'4P1 Trends 13-17'!$A:$B</definedName>
  </definedNames>
  <calcPr calcId="162913"/>
</workbook>
</file>

<file path=xl/calcChain.xml><?xml version="1.0" encoding="utf-8"?>
<calcChain xmlns="http://schemas.openxmlformats.org/spreadsheetml/2006/main">
  <c r="Z64" i="1" l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3" i="1"/>
  <c r="AE28" i="1" l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S32" i="1"/>
  <c r="AQ32" i="1"/>
  <c r="AR32" i="1"/>
  <c r="AO32" i="1"/>
  <c r="AP32" i="1" s="1"/>
  <c r="AL32" i="1"/>
  <c r="AJ32" i="1"/>
  <c r="AK32" i="1"/>
  <c r="AH32" i="1"/>
  <c r="AI32" i="1" s="1"/>
  <c r="AS31" i="1"/>
  <c r="AQ31" i="1"/>
  <c r="AR31" i="1" s="1"/>
  <c r="AO31" i="1"/>
  <c r="AP31" i="1"/>
  <c r="AL31" i="1"/>
  <c r="AJ31" i="1"/>
  <c r="AK31" i="1" s="1"/>
  <c r="AH31" i="1"/>
  <c r="AI31" i="1"/>
  <c r="AS30" i="1"/>
  <c r="AQ30" i="1"/>
  <c r="AR30" i="1"/>
  <c r="AO30" i="1"/>
  <c r="AP30" i="1" s="1"/>
  <c r="AL30" i="1"/>
  <c r="AJ30" i="1"/>
  <c r="AK30" i="1"/>
  <c r="AH30" i="1"/>
  <c r="AI30" i="1" s="1"/>
  <c r="AS28" i="1"/>
  <c r="AQ28" i="1"/>
  <c r="AR28" i="1"/>
  <c r="AO28" i="1"/>
  <c r="AP28" i="1" s="1"/>
  <c r="AL28" i="1"/>
  <c r="AJ28" i="1"/>
  <c r="AK28" i="1"/>
  <c r="AH28" i="1"/>
  <c r="AI28" i="1"/>
  <c r="AS27" i="1"/>
  <c r="AQ27" i="1"/>
  <c r="AR27" i="1" s="1"/>
  <c r="AO27" i="1"/>
  <c r="AP27" i="1"/>
  <c r="AL27" i="1"/>
  <c r="AJ27" i="1"/>
  <c r="AK27" i="1"/>
  <c r="AH27" i="1"/>
  <c r="AI27" i="1"/>
  <c r="AS26" i="1"/>
  <c r="AQ26" i="1"/>
  <c r="AR26" i="1"/>
  <c r="AO26" i="1"/>
  <c r="AP26" i="1" s="1"/>
  <c r="AL26" i="1"/>
  <c r="AJ26" i="1"/>
  <c r="AK26" i="1"/>
  <c r="AH26" i="1"/>
  <c r="AI26" i="1"/>
  <c r="AS25" i="1"/>
  <c r="AQ25" i="1"/>
  <c r="AR25" i="1" s="1"/>
  <c r="AO25" i="1"/>
  <c r="AP25" i="1"/>
  <c r="AL25" i="1"/>
  <c r="AJ25" i="1"/>
  <c r="AK25" i="1"/>
  <c r="AH25" i="1"/>
  <c r="AI25" i="1"/>
  <c r="AS24" i="1"/>
  <c r="AQ24" i="1"/>
  <c r="AR24" i="1"/>
  <c r="AO24" i="1"/>
  <c r="AP24" i="1" s="1"/>
  <c r="AL24" i="1"/>
  <c r="AJ24" i="1"/>
  <c r="AK24" i="1"/>
  <c r="AH24" i="1"/>
  <c r="AI24" i="1" s="1"/>
  <c r="AS23" i="1"/>
  <c r="AQ23" i="1"/>
  <c r="AR23" i="1" s="1"/>
  <c r="AO23" i="1"/>
  <c r="AP23" i="1"/>
  <c r="AL23" i="1"/>
  <c r="AJ23" i="1"/>
  <c r="AK23" i="1" s="1"/>
  <c r="AH23" i="1"/>
  <c r="AI23" i="1"/>
  <c r="AS22" i="1"/>
  <c r="AQ22" i="1"/>
  <c r="AR22" i="1"/>
  <c r="AO22" i="1"/>
  <c r="AP22" i="1" s="1"/>
  <c r="AL22" i="1"/>
  <c r="AJ22" i="1"/>
  <c r="AK22" i="1"/>
  <c r="AH22" i="1"/>
  <c r="AI22" i="1" s="1"/>
  <c r="AS21" i="1"/>
  <c r="AQ21" i="1"/>
  <c r="AR21" i="1" s="1"/>
  <c r="AO21" i="1"/>
  <c r="AP21" i="1"/>
  <c r="AL21" i="1"/>
  <c r="AJ21" i="1"/>
  <c r="AK21" i="1" s="1"/>
  <c r="AH21" i="1"/>
  <c r="AI21" i="1"/>
  <c r="AS20" i="1"/>
  <c r="AQ20" i="1"/>
  <c r="AR20" i="1"/>
  <c r="AO20" i="1"/>
  <c r="AP20" i="1" s="1"/>
  <c r="AL20" i="1"/>
  <c r="AJ20" i="1"/>
  <c r="AK20" i="1"/>
  <c r="AH20" i="1"/>
  <c r="AI20" i="1" s="1"/>
  <c r="AS19" i="1"/>
  <c r="AQ19" i="1"/>
  <c r="AR19" i="1" s="1"/>
  <c r="AO19" i="1"/>
  <c r="AP19" i="1"/>
  <c r="AL19" i="1"/>
  <c r="AJ19" i="1"/>
  <c r="AK19" i="1" s="1"/>
  <c r="AH19" i="1"/>
  <c r="AI19" i="1"/>
  <c r="AS18" i="1"/>
  <c r="AQ18" i="1"/>
  <c r="AR18" i="1"/>
  <c r="AO18" i="1"/>
  <c r="AP18" i="1" s="1"/>
  <c r="AL18" i="1"/>
  <c r="AJ18" i="1"/>
  <c r="AK18" i="1"/>
  <c r="AH18" i="1"/>
  <c r="AI18" i="1" s="1"/>
  <c r="AS17" i="1"/>
  <c r="AQ17" i="1"/>
  <c r="AR17" i="1" s="1"/>
  <c r="AO17" i="1"/>
  <c r="AP17" i="1"/>
  <c r="AL17" i="1"/>
  <c r="AJ17" i="1"/>
  <c r="AK17" i="1" s="1"/>
  <c r="AH17" i="1"/>
  <c r="AI17" i="1"/>
  <c r="AS16" i="1"/>
  <c r="AQ16" i="1"/>
  <c r="AR16" i="1"/>
  <c r="AO16" i="1"/>
  <c r="AP16" i="1" s="1"/>
  <c r="AL16" i="1"/>
  <c r="AJ16" i="1"/>
  <c r="AK16" i="1"/>
  <c r="AH16" i="1"/>
  <c r="AI16" i="1" s="1"/>
  <c r="AS15" i="1"/>
  <c r="AQ15" i="1"/>
  <c r="AR15" i="1" s="1"/>
  <c r="AO15" i="1"/>
  <c r="AP15" i="1"/>
  <c r="AL15" i="1"/>
  <c r="AJ15" i="1"/>
  <c r="AK15" i="1" s="1"/>
  <c r="AH15" i="1"/>
  <c r="AI15" i="1"/>
  <c r="U64" i="1"/>
  <c r="P64" i="1"/>
  <c r="K64" i="1"/>
  <c r="F64" i="1"/>
  <c r="U62" i="1"/>
  <c r="P62" i="1"/>
  <c r="K62" i="1"/>
  <c r="F62" i="1"/>
  <c r="U61" i="1"/>
  <c r="P61" i="1"/>
  <c r="K61" i="1"/>
  <c r="F61" i="1"/>
  <c r="U60" i="1"/>
  <c r="P60" i="1"/>
  <c r="K60" i="1"/>
  <c r="F60" i="1"/>
  <c r="U59" i="1"/>
  <c r="P59" i="1"/>
  <c r="K59" i="1"/>
  <c r="F59" i="1"/>
  <c r="U58" i="1"/>
  <c r="P58" i="1"/>
  <c r="K58" i="1"/>
  <c r="F58" i="1"/>
  <c r="U57" i="1"/>
  <c r="P57" i="1"/>
  <c r="K57" i="1"/>
  <c r="F57" i="1"/>
  <c r="U56" i="1"/>
  <c r="P56" i="1"/>
  <c r="K56" i="1"/>
  <c r="F56" i="1"/>
  <c r="U55" i="1"/>
  <c r="P55" i="1"/>
  <c r="K55" i="1"/>
  <c r="F55" i="1"/>
  <c r="U54" i="1"/>
  <c r="P54" i="1"/>
  <c r="K54" i="1"/>
  <c r="F54" i="1"/>
  <c r="U53" i="1"/>
  <c r="P53" i="1"/>
  <c r="K53" i="1"/>
  <c r="F53" i="1"/>
  <c r="U52" i="1"/>
  <c r="P52" i="1"/>
  <c r="K52" i="1"/>
  <c r="F52" i="1"/>
  <c r="U51" i="1"/>
  <c r="P51" i="1"/>
  <c r="K51" i="1"/>
  <c r="F51" i="1"/>
  <c r="U50" i="1"/>
  <c r="P50" i="1"/>
  <c r="K50" i="1"/>
  <c r="F50" i="1"/>
  <c r="U49" i="1"/>
  <c r="P49" i="1"/>
  <c r="K49" i="1"/>
  <c r="F49" i="1"/>
  <c r="U48" i="1"/>
  <c r="P48" i="1"/>
  <c r="K48" i="1"/>
  <c r="F48" i="1"/>
  <c r="U47" i="1"/>
  <c r="P47" i="1"/>
  <c r="K47" i="1"/>
  <c r="F47" i="1"/>
  <c r="U46" i="1"/>
  <c r="P46" i="1"/>
  <c r="K46" i="1"/>
  <c r="F46" i="1"/>
  <c r="U45" i="1"/>
  <c r="P45" i="1"/>
  <c r="K45" i="1"/>
  <c r="F45" i="1"/>
  <c r="U44" i="1"/>
  <c r="P44" i="1"/>
  <c r="K44" i="1"/>
  <c r="F44" i="1"/>
  <c r="U43" i="1"/>
  <c r="P43" i="1"/>
  <c r="K43" i="1"/>
  <c r="F43" i="1"/>
  <c r="U42" i="1"/>
  <c r="P42" i="1"/>
  <c r="K42" i="1"/>
  <c r="F42" i="1"/>
  <c r="U41" i="1"/>
  <c r="P41" i="1"/>
  <c r="K41" i="1"/>
  <c r="F41" i="1"/>
  <c r="U40" i="1"/>
  <c r="P40" i="1"/>
  <c r="K40" i="1"/>
  <c r="F40" i="1"/>
  <c r="U39" i="1"/>
  <c r="P39" i="1"/>
  <c r="K39" i="1"/>
  <c r="F39" i="1"/>
  <c r="U38" i="1"/>
  <c r="P38" i="1"/>
  <c r="K38" i="1"/>
  <c r="F38" i="1"/>
  <c r="U37" i="1"/>
  <c r="P37" i="1"/>
  <c r="K37" i="1"/>
  <c r="F37" i="1"/>
  <c r="U36" i="1"/>
  <c r="P36" i="1"/>
  <c r="K36" i="1"/>
  <c r="F36" i="1"/>
  <c r="U35" i="1"/>
  <c r="P35" i="1"/>
  <c r="K35" i="1"/>
  <c r="F35" i="1"/>
  <c r="U34" i="1"/>
  <c r="P34" i="1"/>
  <c r="K34" i="1"/>
  <c r="F34" i="1"/>
  <c r="U33" i="1"/>
  <c r="P33" i="1"/>
  <c r="K33" i="1"/>
  <c r="F33" i="1"/>
  <c r="U32" i="1"/>
  <c r="P32" i="1"/>
  <c r="K32" i="1"/>
  <c r="F32" i="1"/>
  <c r="U31" i="1"/>
  <c r="P31" i="1"/>
  <c r="K31" i="1"/>
  <c r="F31" i="1"/>
  <c r="U30" i="1"/>
  <c r="P30" i="1"/>
  <c r="K30" i="1"/>
  <c r="F30" i="1"/>
  <c r="U28" i="1"/>
  <c r="P28" i="1"/>
  <c r="K28" i="1"/>
  <c r="F28" i="1"/>
  <c r="U27" i="1"/>
  <c r="P27" i="1"/>
  <c r="K27" i="1"/>
  <c r="F27" i="1"/>
  <c r="U26" i="1"/>
  <c r="P26" i="1"/>
  <c r="K26" i="1"/>
  <c r="F26" i="1"/>
  <c r="U25" i="1"/>
  <c r="P25" i="1"/>
  <c r="K25" i="1"/>
  <c r="F25" i="1"/>
  <c r="U24" i="1"/>
  <c r="P24" i="1"/>
  <c r="K24" i="1"/>
  <c r="F24" i="1"/>
  <c r="U23" i="1"/>
  <c r="P23" i="1"/>
  <c r="K23" i="1"/>
  <c r="F23" i="1"/>
  <c r="U22" i="1"/>
  <c r="P22" i="1"/>
  <c r="K22" i="1"/>
  <c r="F22" i="1"/>
  <c r="U21" i="1"/>
  <c r="P21" i="1"/>
  <c r="K21" i="1"/>
  <c r="F21" i="1"/>
  <c r="U20" i="1"/>
  <c r="P20" i="1"/>
  <c r="K20" i="1"/>
  <c r="F20" i="1"/>
  <c r="U19" i="1"/>
  <c r="P19" i="1"/>
  <c r="K19" i="1"/>
  <c r="F19" i="1"/>
  <c r="U18" i="1"/>
  <c r="P18" i="1"/>
  <c r="K18" i="1"/>
  <c r="F18" i="1"/>
  <c r="U17" i="1"/>
  <c r="P17" i="1"/>
  <c r="K17" i="1"/>
  <c r="F17" i="1"/>
  <c r="U16" i="1"/>
  <c r="P16" i="1"/>
  <c r="K16" i="1"/>
  <c r="F16" i="1"/>
  <c r="U15" i="1"/>
  <c r="P15" i="1"/>
  <c r="K15" i="1"/>
  <c r="F15" i="1"/>
  <c r="U13" i="1"/>
  <c r="P13" i="1"/>
  <c r="K13" i="1"/>
  <c r="F13" i="1"/>
  <c r="AH33" i="1"/>
  <c r="AI33" i="1"/>
  <c r="AJ33" i="1"/>
  <c r="AK33" i="1"/>
  <c r="AL33" i="1"/>
  <c r="AO33" i="1"/>
  <c r="AP33" i="1" s="1"/>
  <c r="AQ33" i="1"/>
  <c r="AR33" i="1"/>
  <c r="AS33" i="1"/>
  <c r="AD32" i="1"/>
  <c r="AC32" i="1"/>
  <c r="AD31" i="1"/>
  <c r="AC31" i="1"/>
  <c r="AD30" i="1"/>
  <c r="AC30" i="1"/>
  <c r="AE30" i="1"/>
  <c r="AE32" i="1"/>
  <c r="AE31" i="1"/>
  <c r="AQ64" i="1"/>
  <c r="AR64" i="1"/>
  <c r="AO64" i="1"/>
  <c r="AP64" i="1" s="1"/>
  <c r="AJ64" i="1"/>
  <c r="AK64" i="1"/>
  <c r="AH64" i="1"/>
  <c r="AI64" i="1" s="1"/>
  <c r="AD64" i="1"/>
  <c r="AC64" i="1"/>
  <c r="AQ62" i="1"/>
  <c r="AR62" i="1" s="1"/>
  <c r="AO62" i="1"/>
  <c r="AP62" i="1"/>
  <c r="AJ62" i="1"/>
  <c r="AK62" i="1" s="1"/>
  <c r="AH62" i="1"/>
  <c r="AI62" i="1"/>
  <c r="AD62" i="1"/>
  <c r="AC62" i="1"/>
  <c r="AQ61" i="1"/>
  <c r="AR61" i="1"/>
  <c r="AO61" i="1"/>
  <c r="AP61" i="1" s="1"/>
  <c r="AJ61" i="1"/>
  <c r="AK61" i="1"/>
  <c r="AH61" i="1"/>
  <c r="AI61" i="1" s="1"/>
  <c r="AD61" i="1"/>
  <c r="AC61" i="1"/>
  <c r="AQ60" i="1"/>
  <c r="AR60" i="1" s="1"/>
  <c r="AO60" i="1"/>
  <c r="AP60" i="1"/>
  <c r="AJ60" i="1"/>
  <c r="AK60" i="1" s="1"/>
  <c r="AH60" i="1"/>
  <c r="AI60" i="1"/>
  <c r="AD60" i="1"/>
  <c r="AC60" i="1"/>
  <c r="AQ59" i="1"/>
  <c r="AR59" i="1"/>
  <c r="AO59" i="1"/>
  <c r="AP59" i="1" s="1"/>
  <c r="AJ59" i="1"/>
  <c r="AK59" i="1"/>
  <c r="AH59" i="1"/>
  <c r="AI59" i="1" s="1"/>
  <c r="AD59" i="1"/>
  <c r="AC59" i="1"/>
  <c r="AQ58" i="1"/>
  <c r="AR58" i="1" s="1"/>
  <c r="AO58" i="1"/>
  <c r="AP58" i="1"/>
  <c r="AJ58" i="1"/>
  <c r="AK58" i="1" s="1"/>
  <c r="AH58" i="1"/>
  <c r="AI58" i="1"/>
  <c r="AD58" i="1"/>
  <c r="AC58" i="1"/>
  <c r="AQ57" i="1"/>
  <c r="AR57" i="1"/>
  <c r="AO57" i="1"/>
  <c r="AP57" i="1" s="1"/>
  <c r="AJ57" i="1"/>
  <c r="AK57" i="1"/>
  <c r="AH57" i="1"/>
  <c r="AI57" i="1" s="1"/>
  <c r="AD57" i="1"/>
  <c r="AC57" i="1"/>
  <c r="AQ56" i="1"/>
  <c r="AR56" i="1" s="1"/>
  <c r="AO56" i="1"/>
  <c r="AP56" i="1"/>
  <c r="AJ56" i="1"/>
  <c r="AK56" i="1" s="1"/>
  <c r="AH56" i="1"/>
  <c r="AI56" i="1"/>
  <c r="AD56" i="1"/>
  <c r="AC56" i="1"/>
  <c r="AQ55" i="1"/>
  <c r="AR55" i="1"/>
  <c r="AO55" i="1"/>
  <c r="AP55" i="1" s="1"/>
  <c r="AJ55" i="1"/>
  <c r="AK55" i="1"/>
  <c r="AH55" i="1"/>
  <c r="AI55" i="1" s="1"/>
  <c r="AD55" i="1"/>
  <c r="AC55" i="1"/>
  <c r="AQ54" i="1"/>
  <c r="AR54" i="1" s="1"/>
  <c r="AO54" i="1"/>
  <c r="AP54" i="1"/>
  <c r="AJ54" i="1"/>
  <c r="AK54" i="1" s="1"/>
  <c r="AH54" i="1"/>
  <c r="AI54" i="1"/>
  <c r="AD54" i="1"/>
  <c r="AC54" i="1"/>
  <c r="AQ53" i="1"/>
  <c r="AR53" i="1"/>
  <c r="AO53" i="1"/>
  <c r="AP53" i="1" s="1"/>
  <c r="AJ53" i="1"/>
  <c r="AK53" i="1"/>
  <c r="AH53" i="1"/>
  <c r="AI53" i="1" s="1"/>
  <c r="AD53" i="1"/>
  <c r="AC53" i="1"/>
  <c r="AQ52" i="1"/>
  <c r="AR52" i="1" s="1"/>
  <c r="AO52" i="1"/>
  <c r="AP52" i="1"/>
  <c r="AJ52" i="1"/>
  <c r="AK52" i="1" s="1"/>
  <c r="AH52" i="1"/>
  <c r="AI52" i="1"/>
  <c r="AD52" i="1"/>
  <c r="AC52" i="1"/>
  <c r="AQ51" i="1"/>
  <c r="AR51" i="1"/>
  <c r="AO51" i="1"/>
  <c r="AP51" i="1" s="1"/>
  <c r="AJ51" i="1"/>
  <c r="AK51" i="1"/>
  <c r="AH51" i="1"/>
  <c r="AI51" i="1" s="1"/>
  <c r="AD51" i="1"/>
  <c r="AC51" i="1"/>
  <c r="AQ50" i="1"/>
  <c r="AR50" i="1" s="1"/>
  <c r="AO50" i="1"/>
  <c r="AP50" i="1"/>
  <c r="AJ50" i="1"/>
  <c r="AK50" i="1" s="1"/>
  <c r="AH50" i="1"/>
  <c r="AI50" i="1"/>
  <c r="AD50" i="1"/>
  <c r="AC50" i="1"/>
  <c r="AQ49" i="1"/>
  <c r="AR49" i="1"/>
  <c r="AO49" i="1"/>
  <c r="AP49" i="1" s="1"/>
  <c r="AJ49" i="1"/>
  <c r="AK49" i="1"/>
  <c r="AH49" i="1"/>
  <c r="AI49" i="1" s="1"/>
  <c r="AD49" i="1"/>
  <c r="AC49" i="1"/>
  <c r="AQ48" i="1"/>
  <c r="AR48" i="1" s="1"/>
  <c r="AO48" i="1"/>
  <c r="AP48" i="1"/>
  <c r="AJ48" i="1"/>
  <c r="AK48" i="1" s="1"/>
  <c r="AH48" i="1"/>
  <c r="AI48" i="1"/>
  <c r="AD48" i="1"/>
  <c r="AC48" i="1"/>
  <c r="AQ47" i="1"/>
  <c r="AR47" i="1"/>
  <c r="AO47" i="1"/>
  <c r="AP47" i="1" s="1"/>
  <c r="AJ47" i="1"/>
  <c r="AK47" i="1"/>
  <c r="AH47" i="1"/>
  <c r="AI47" i="1" s="1"/>
  <c r="AD47" i="1"/>
  <c r="AC47" i="1"/>
  <c r="AQ46" i="1"/>
  <c r="AR46" i="1" s="1"/>
  <c r="AO46" i="1"/>
  <c r="AP46" i="1"/>
  <c r="AJ46" i="1"/>
  <c r="AK46" i="1" s="1"/>
  <c r="AH46" i="1"/>
  <c r="AI46" i="1"/>
  <c r="AD46" i="1"/>
  <c r="AC46" i="1"/>
  <c r="AQ45" i="1"/>
  <c r="AR45" i="1"/>
  <c r="AO45" i="1"/>
  <c r="AP45" i="1" s="1"/>
  <c r="AJ45" i="1"/>
  <c r="AK45" i="1"/>
  <c r="AH45" i="1"/>
  <c r="AI45" i="1" s="1"/>
  <c r="AD45" i="1"/>
  <c r="AC45" i="1"/>
  <c r="AQ44" i="1"/>
  <c r="AR44" i="1" s="1"/>
  <c r="AO44" i="1"/>
  <c r="AP44" i="1"/>
  <c r="AJ44" i="1"/>
  <c r="AK44" i="1" s="1"/>
  <c r="AH44" i="1"/>
  <c r="AI44" i="1"/>
  <c r="AD44" i="1"/>
  <c r="AC44" i="1"/>
  <c r="AQ43" i="1"/>
  <c r="AR43" i="1"/>
  <c r="AO43" i="1"/>
  <c r="AP43" i="1" s="1"/>
  <c r="AJ43" i="1"/>
  <c r="AK43" i="1"/>
  <c r="AH43" i="1"/>
  <c r="AI43" i="1" s="1"/>
  <c r="AD43" i="1"/>
  <c r="AC43" i="1"/>
  <c r="AQ42" i="1"/>
  <c r="AR42" i="1" s="1"/>
  <c r="AO42" i="1"/>
  <c r="AP42" i="1"/>
  <c r="AJ42" i="1"/>
  <c r="AK42" i="1" s="1"/>
  <c r="AH42" i="1"/>
  <c r="AI42" i="1"/>
  <c r="AD42" i="1"/>
  <c r="AC42" i="1"/>
  <c r="AQ41" i="1"/>
  <c r="AR41" i="1"/>
  <c r="AO41" i="1"/>
  <c r="AP41" i="1" s="1"/>
  <c r="AJ41" i="1"/>
  <c r="AK41" i="1"/>
  <c r="AH41" i="1"/>
  <c r="AI41" i="1" s="1"/>
  <c r="AD41" i="1"/>
  <c r="AC41" i="1"/>
  <c r="AQ40" i="1"/>
  <c r="AR40" i="1" s="1"/>
  <c r="AO40" i="1"/>
  <c r="AP40" i="1"/>
  <c r="AJ40" i="1"/>
  <c r="AK40" i="1" s="1"/>
  <c r="AH40" i="1"/>
  <c r="AI40" i="1"/>
  <c r="AD40" i="1"/>
  <c r="AC40" i="1"/>
  <c r="AQ39" i="1"/>
  <c r="AR39" i="1"/>
  <c r="AO39" i="1"/>
  <c r="AP39" i="1" s="1"/>
  <c r="AJ39" i="1"/>
  <c r="AK39" i="1"/>
  <c r="AH39" i="1"/>
  <c r="AI39" i="1" s="1"/>
  <c r="AD39" i="1"/>
  <c r="AC39" i="1"/>
  <c r="AQ38" i="1"/>
  <c r="AR38" i="1" s="1"/>
  <c r="AO38" i="1"/>
  <c r="AP38" i="1"/>
  <c r="AJ38" i="1"/>
  <c r="AK38" i="1" s="1"/>
  <c r="AH38" i="1"/>
  <c r="AI38" i="1"/>
  <c r="AD38" i="1"/>
  <c r="AC38" i="1"/>
  <c r="AQ37" i="1"/>
  <c r="AR37" i="1"/>
  <c r="AO37" i="1"/>
  <c r="AP37" i="1" s="1"/>
  <c r="AJ37" i="1"/>
  <c r="AK37" i="1"/>
  <c r="AH37" i="1"/>
  <c r="AI37" i="1" s="1"/>
  <c r="AD37" i="1"/>
  <c r="AC37" i="1"/>
  <c r="AQ36" i="1"/>
  <c r="AR36" i="1" s="1"/>
  <c r="AO36" i="1"/>
  <c r="AP36" i="1"/>
  <c r="AJ36" i="1"/>
  <c r="AK36" i="1" s="1"/>
  <c r="AH36" i="1"/>
  <c r="AI36" i="1"/>
  <c r="AD36" i="1"/>
  <c r="AC36" i="1"/>
  <c r="AQ35" i="1"/>
  <c r="AR35" i="1"/>
  <c r="AO35" i="1"/>
  <c r="AP35" i="1" s="1"/>
  <c r="AJ35" i="1"/>
  <c r="AK35" i="1"/>
  <c r="AH35" i="1"/>
  <c r="AI35" i="1" s="1"/>
  <c r="AD35" i="1"/>
  <c r="AC35" i="1"/>
  <c r="AQ34" i="1"/>
  <c r="AR34" i="1" s="1"/>
  <c r="AO34" i="1"/>
  <c r="AP34" i="1"/>
  <c r="AJ34" i="1"/>
  <c r="AK34" i="1" s="1"/>
  <c r="AH34" i="1"/>
  <c r="AI34" i="1"/>
  <c r="AD34" i="1"/>
  <c r="AC34" i="1"/>
  <c r="AD33" i="1"/>
  <c r="AC33" i="1"/>
  <c r="AQ13" i="1"/>
  <c r="AR13" i="1" s="1"/>
  <c r="AO13" i="1"/>
  <c r="AP13" i="1"/>
  <c r="AJ13" i="1"/>
  <c r="AK13" i="1" s="1"/>
  <c r="AH13" i="1"/>
  <c r="AI13" i="1"/>
  <c r="AD13" i="1"/>
  <c r="AC1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E13" i="1"/>
  <c r="AS13" i="1"/>
  <c r="AL13" i="1"/>
  <c r="AE34" i="1"/>
  <c r="AL34" i="1"/>
  <c r="AE38" i="1"/>
  <c r="AL38" i="1"/>
  <c r="AE42" i="1"/>
  <c r="AL42" i="1"/>
  <c r="AE46" i="1"/>
  <c r="AL46" i="1"/>
  <c r="AE50" i="1"/>
  <c r="AL50" i="1"/>
  <c r="AE54" i="1"/>
  <c r="AL54" i="1"/>
  <c r="AE58" i="1"/>
  <c r="AL58" i="1"/>
  <c r="AE61" i="1"/>
  <c r="AE35" i="1"/>
  <c r="AL35" i="1"/>
  <c r="AE39" i="1"/>
  <c r="AL39" i="1"/>
  <c r="AE43" i="1"/>
  <c r="AL43" i="1"/>
  <c r="AE47" i="1"/>
  <c r="AL47" i="1"/>
  <c r="AE51" i="1"/>
  <c r="AL51" i="1"/>
  <c r="AE55" i="1"/>
  <c r="AL55" i="1"/>
  <c r="AE59" i="1"/>
  <c r="AL59" i="1"/>
  <c r="AL61" i="1"/>
  <c r="AE36" i="1"/>
  <c r="AL36" i="1"/>
  <c r="AE40" i="1"/>
  <c r="AL40" i="1"/>
  <c r="AE44" i="1"/>
  <c r="AL44" i="1"/>
  <c r="AE48" i="1"/>
  <c r="AL48" i="1"/>
  <c r="AE52" i="1"/>
  <c r="AL52" i="1"/>
  <c r="AE56" i="1"/>
  <c r="AL56" i="1"/>
  <c r="AE60" i="1"/>
  <c r="AL60" i="1"/>
  <c r="AE62" i="1"/>
  <c r="AL62" i="1"/>
  <c r="AE33" i="1"/>
  <c r="AE37" i="1"/>
  <c r="AL37" i="1"/>
  <c r="AE41" i="1"/>
  <c r="AL41" i="1"/>
  <c r="AE45" i="1"/>
  <c r="AL45" i="1"/>
  <c r="AE49" i="1"/>
  <c r="AL49" i="1"/>
  <c r="AE53" i="1"/>
  <c r="AL53" i="1"/>
  <c r="AE57" i="1"/>
  <c r="AL57" i="1"/>
  <c r="AS64" i="1"/>
  <c r="AL64" i="1"/>
  <c r="AE64" i="1"/>
</calcChain>
</file>

<file path=xl/sharedStrings.xml><?xml version="1.0" encoding="utf-8"?>
<sst xmlns="http://schemas.openxmlformats.org/spreadsheetml/2006/main" count="264" uniqueCount="138">
  <si>
    <t>Illinois Community College Board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</si>
  <si>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</si>
  <si>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</si>
  <si>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Number of</t>
  </si>
  <si>
    <t>Percent of</t>
  </si>
  <si>
    <t>CTE Concentrator</t>
  </si>
  <si>
    <t>Completers Working or</t>
  </si>
  <si>
    <t>Placed in Military</t>
  </si>
  <si>
    <t>District</t>
  </si>
  <si>
    <t>College</t>
  </si>
  <si>
    <t>Completers</t>
  </si>
  <si>
    <t>Service</t>
  </si>
  <si>
    <t xml:space="preserve">Black Hawk 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</si>
  <si>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</si>
  <si>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</si>
  <si>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</si>
  <si>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</si>
  <si>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</si>
  <si>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</si>
  <si>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</si>
  <si>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</si>
  <si>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</si>
  <si>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</si>
  <si>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</si>
  <si>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</si>
  <si>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</si>
  <si>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</si>
  <si>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</si>
  <si>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</si>
  <si>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</si>
  <si>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</si>
  <si>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</si>
  <si>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</si>
  <si>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</si>
  <si>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</si>
  <si>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</si>
  <si>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</si>
  <si>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</si>
  <si>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</si>
  <si>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</si>
  <si>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</si>
  <si>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</si>
  <si>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</si>
  <si>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</si>
  <si>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</si>
  <si>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</si>
  <si>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</si>
  <si>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</si>
  <si>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</si>
  <si>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</si>
  <si>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</si>
  <si>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</si>
  <si>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</si>
  <si>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</si>
  <si>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</si>
  <si>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</si>
  <si>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</si>
  <si>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</si>
  <si>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</si>
  <si>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</si>
  <si>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</si>
  <si>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</si>
  <si>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</si>
  <si>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Duplicated TOTALS</t>
  </si>
  <si>
    <t xml:space="preserve">                                            Unemployment Insurance Wage Records (UI) and the University of Baltimore's Federal </t>
  </si>
  <si>
    <t>Number</t>
  </si>
  <si>
    <t>Percent</t>
  </si>
  <si>
    <t>3-Year Average</t>
  </si>
  <si>
    <t>Actual Level</t>
  </si>
  <si>
    <t>of Performance</t>
  </si>
  <si>
    <t>Change</t>
  </si>
  <si>
    <t xml:space="preserve">  SOURCE OF DATA:      ICCB Annual Enrollment and Completion (A1), Illinois Department of Employment Security </t>
  </si>
  <si>
    <t>Unduplicated TOTALS</t>
  </si>
  <si>
    <t>--</t>
  </si>
  <si>
    <t>Program Year:  2013</t>
  </si>
  <si>
    <t>(53.54%)</t>
  </si>
  <si>
    <t>(3,404)</t>
  </si>
  <si>
    <t>(6,358)</t>
  </si>
  <si>
    <t>(817)</t>
  </si>
  <si>
    <t>(523)</t>
  </si>
  <si>
    <t>(64.01%)</t>
  </si>
  <si>
    <t>Program Year:  2014</t>
  </si>
  <si>
    <t>(52.21%)</t>
  </si>
  <si>
    <t>(7,323)</t>
  </si>
  <si>
    <t>(3,823)</t>
  </si>
  <si>
    <t>(676)</t>
  </si>
  <si>
    <t>(430)</t>
  </si>
  <si>
    <t>(63.61%)</t>
  </si>
  <si>
    <t>Program Year:  2015</t>
  </si>
  <si>
    <t>(7,089)</t>
  </si>
  <si>
    <t>(3,772)</t>
  </si>
  <si>
    <t>(53.21%)</t>
  </si>
  <si>
    <t>(652)</t>
  </si>
  <si>
    <t>(422)</t>
  </si>
  <si>
    <t>(64.72%)</t>
  </si>
  <si>
    <t xml:space="preserve">                                            Employment Data Exchange System (FEDES, 2006-2014). </t>
  </si>
  <si>
    <t>Program Year:  2016</t>
  </si>
  <si>
    <t>(5,683)</t>
  </si>
  <si>
    <t>(3,448)</t>
  </si>
  <si>
    <t>(60.67%)</t>
  </si>
  <si>
    <t>(651)</t>
  </si>
  <si>
    <t>(407)</t>
  </si>
  <si>
    <t>(62.52%)</t>
  </si>
  <si>
    <t>Program Year:  2017</t>
  </si>
  <si>
    <t>1-Year Change 2016-2017</t>
  </si>
  <si>
    <t>2-Year Change 2015-2017</t>
  </si>
  <si>
    <t>(4,068)</t>
  </si>
  <si>
    <t>(2,636)</t>
  </si>
  <si>
    <t>(64.80%)</t>
  </si>
  <si>
    <t>(537)</t>
  </si>
  <si>
    <t>(332)</t>
  </si>
  <si>
    <t>(61.82%)</t>
  </si>
  <si>
    <t>(5,613)</t>
  </si>
  <si>
    <t>(3,285)</t>
  </si>
  <si>
    <t>(59.56%)</t>
  </si>
  <si>
    <t>(613)</t>
  </si>
  <si>
    <t>(387)</t>
  </si>
  <si>
    <t>(63.02%)</t>
  </si>
  <si>
    <t>(-114)</t>
  </si>
  <si>
    <t>(-17.51%)</t>
  </si>
  <si>
    <t>(-75)</t>
  </si>
  <si>
    <t>(-18.43%)</t>
  </si>
  <si>
    <t>(-0.70%)</t>
  </si>
  <si>
    <t>(-115)</t>
  </si>
  <si>
    <t>(-17.64%)</t>
  </si>
  <si>
    <t>(-90)</t>
  </si>
  <si>
    <t>(-21.33%)</t>
  </si>
  <si>
    <t>(-2.90%)</t>
  </si>
  <si>
    <t>(-1,615)</t>
  </si>
  <si>
    <t>(-28.42%)</t>
  </si>
  <si>
    <t>(-812)</t>
  </si>
  <si>
    <t>(-23.55%)</t>
  </si>
  <si>
    <t>(4.13%)</t>
  </si>
  <si>
    <t>(-3,021)</t>
  </si>
  <si>
    <t>(-42.62%)</t>
  </si>
  <si>
    <t>(-1,136)</t>
  </si>
  <si>
    <t>(-30.12%)</t>
  </si>
  <si>
    <t>(11.59%)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</si>
</sst>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3" fontId="1" fillId="0" borderId="0" xfId="0" applyNumberFormat="1" applyFont="1" applyFill="1"/>
    <xf numFmtId="0" fontId="0" fillId="0" borderId="1" xfId="0" applyBorder="1"/>
    <xf numFmtId="0" fontId="0" fillId="0" borderId="0" xfId="0" applyBorder="1"/>
    <xf numFmtId="0" fontId="2" fillId="0" borderId="0" xfId="0" applyNumberFormat="1" applyFont="1" applyFill="1" applyBorder="1" applyAlignment="1">
      <alignment horizontal="center"/>
    </xf>
    <xf numFmtId="10" fontId="3" fillId="0" borderId="0" xfId="0" quotePrefix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0" xfId="0" applyFont="1" applyAlignment="1">
      <alignment horizontal="centerContinuous"/>
    </xf>
    <xf numFmtId="10" fontId="1" fillId="0" borderId="0" xfId="0" quotePrefix="1" applyNumberFormat="1" applyFont="1" applyAlignment="1">
      <alignment horizontal="right"/>
    </xf>
    <xf numFmtId="10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right"/>
    </xf>
    <xf numFmtId="10" fontId="2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0" xfId="0" applyNumberFormat="1"/>
    <xf numFmtId="0" fontId="0" fillId="0" borderId="2" xfId="0" applyBorder="1" applyAlignment="1"/>
    <xf numFmtId="3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Alignment="1"/>
    <xf numFmtId="3" fontId="0" fillId="0" borderId="0" xfId="0" quotePrefix="1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Border="1" applyAlignment="1"/>
    <xf numFmtId="0" fontId="1" fillId="0" borderId="0" xfId="0" applyFont="1" applyBorder="1" applyAlignment="1"/>
    <xf numFmtId="10" fontId="4" fillId="0" borderId="0" xfId="0" quotePrefix="1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3" fontId="0" fillId="0" borderId="0" xfId="0" quotePrefix="1" applyNumberFormat="1" applyBorder="1" applyAlignment="1">
      <alignment horizontal="right"/>
    </xf>
    <xf numFmtId="10" fontId="0" fillId="0" borderId="0" xfId="0" quotePrefix="1" applyNumberFormat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5" x14ac:dyDescent="0.25"/>
  <cols>
    <col min="1" max="1" width="8.5703125" customWidth="1"/>
    <col min="2" max="2" width="22.85546875" customWidth="1"/>
    <col min="3" max="3" width="2.7109375" style="13" customWidth="1"/>
    <col min="4" max="4" width="16.28515625" bestFit="1" customWidth="1"/>
    <col min="5" max="6" width="21.85546875" bestFit="1" customWidth="1"/>
    <col min="7" max="8" width="2.7109375" customWidth="1"/>
    <col min="9" max="9" width="16.28515625" bestFit="1" customWidth="1"/>
    <col min="10" max="11" width="21.85546875" bestFit="1" customWidth="1"/>
    <col min="12" max="13" width="2.7109375" customWidth="1"/>
    <col min="14" max="14" width="16.28515625" customWidth="1"/>
    <col min="15" max="16" width="21.85546875" customWidth="1"/>
    <col min="17" max="18" width="2.7109375" customWidth="1"/>
    <col min="19" max="19" width="16.28515625" bestFit="1" customWidth="1"/>
    <col min="20" max="21" width="21.85546875" bestFit="1" customWidth="1"/>
    <col min="22" max="23" width="2.7109375" customWidth="1"/>
    <col min="24" max="24" width="16.28515625" bestFit="1" customWidth="1"/>
    <col min="25" max="26" width="21.85546875" bestFit="1" customWidth="1"/>
    <col min="27" max="28" width="2.7109375" customWidth="1"/>
    <col min="29" max="29" width="16.28515625" customWidth="1"/>
    <col min="30" max="31" width="21.85546875" customWidth="1"/>
    <col min="32" max="33" width="2.7109375" customWidth="1"/>
    <col min="34" max="34" width="11.7109375" customWidth="1"/>
    <col min="35" max="35" width="12.140625" customWidth="1"/>
    <col min="36" max="37" width="11.7109375" customWidth="1"/>
    <col min="38" max="38" width="14.85546875" customWidth="1"/>
    <col min="39" max="40" width="2.7109375" customWidth="1"/>
    <col min="41" max="44" width="11.7109375" customWidth="1"/>
    <col min="45" max="45" width="14.85546875" bestFit="1" customWidth="1"/>
    <col min="46" max="47" width="2.7109375" customWidth="1"/>
  </cols>
  <sheetData>
    <row r="1" spans="1:47" x14ac:dyDescent="0.25">
      <c r="A1" s="43" t="s">
        <v>0</v>
      </c>
      <c r="B1" s="47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</row>
    <row r="2" spans="1:47" x14ac:dyDescent="0.25">
      <c r="A2" s="43" t="s">
        <v>1</v>
      </c>
      <c r="B2" s="43"/>
      <c r="C2" s="43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</row>
    <row r="3" spans="1:47" x14ac:dyDescent="0.25">
      <c r="A3" s="43" t="s">
        <v>2</v>
      </c>
      <c r="B3" s="47"/>
      <c r="C3" s="49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</row>
    <row r="4" spans="1:47" x14ac:dyDescent="0.25">
      <c r="A4" s="45"/>
      <c r="B4" s="23"/>
      <c r="C4" s="48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7" x14ac:dyDescent="0.25">
      <c r="B5" s="53"/>
      <c r="C5" s="54"/>
      <c r="D5" s="42" t="s">
        <v>74</v>
      </c>
      <c r="E5" s="42"/>
      <c r="F5" s="42"/>
      <c r="G5" s="41"/>
      <c r="H5" s="43"/>
      <c r="I5" s="42" t="s">
        <v>81</v>
      </c>
      <c r="J5" s="42"/>
      <c r="K5" s="42"/>
      <c r="L5" s="41"/>
      <c r="M5" s="43"/>
      <c r="N5" s="42" t="s">
        <v>88</v>
      </c>
      <c r="O5" s="42"/>
      <c r="P5" s="42"/>
      <c r="Q5" s="41"/>
      <c r="R5" s="43"/>
      <c r="S5" s="42" t="s">
        <v>96</v>
      </c>
      <c r="T5" s="42"/>
      <c r="U5" s="42"/>
      <c r="V5" s="41"/>
      <c r="W5" s="43"/>
      <c r="X5" s="42" t="s">
        <v>103</v>
      </c>
      <c r="Y5" s="42"/>
      <c r="Z5" s="42"/>
      <c r="AA5" s="41"/>
      <c r="AB5" s="25"/>
      <c r="AC5" s="65" t="s">
        <v>67</v>
      </c>
      <c r="AD5" s="63"/>
      <c r="AE5" s="63"/>
      <c r="AF5" s="22"/>
      <c r="AG5" s="64" t="s">
        <v>104</v>
      </c>
      <c r="AH5" s="65"/>
      <c r="AI5" s="63"/>
      <c r="AJ5" s="63"/>
      <c r="AK5" s="66"/>
      <c r="AL5" s="66"/>
      <c r="AM5" s="63"/>
      <c r="AN5" s="64" t="s">
        <v>105</v>
      </c>
      <c r="AO5" s="65"/>
      <c r="AP5" s="63"/>
      <c r="AQ5" s="63"/>
      <c r="AR5" s="66"/>
      <c r="AS5" s="66"/>
      <c r="AT5" s="63"/>
      <c r="AU5" s="12"/>
    </row>
    <row r="6" spans="1:47" x14ac:dyDescent="0.25">
      <c r="A6" s="1"/>
      <c r="B6" s="55"/>
      <c r="H6" s="12"/>
      <c r="M6" s="12"/>
      <c r="R6" s="12"/>
      <c r="W6" s="12"/>
      <c r="AB6" s="12"/>
      <c r="AC6" s="65"/>
      <c r="AD6" s="63"/>
      <c r="AE6" s="63"/>
      <c r="AG6" s="12"/>
      <c r="AH6" s="13"/>
      <c r="AJ6" s="59" t="s">
        <v>3</v>
      </c>
      <c r="AK6" s="59"/>
      <c r="AL6" s="23"/>
      <c r="AN6" s="12"/>
      <c r="AO6" s="13"/>
      <c r="AQ6" s="59" t="s">
        <v>3</v>
      </c>
      <c r="AR6" s="59"/>
      <c r="AS6" s="23"/>
      <c r="AU6" s="12"/>
    </row>
    <row r="7" spans="1:47" x14ac:dyDescent="0.25">
      <c r="A7" s="1"/>
      <c r="B7" s="55"/>
      <c r="E7" s="57" t="s">
        <v>3</v>
      </c>
      <c r="F7" s="57" t="s">
        <v>4</v>
      </c>
      <c r="H7" s="12"/>
      <c r="J7" s="57" t="s">
        <v>3</v>
      </c>
      <c r="K7" s="57" t="s">
        <v>4</v>
      </c>
      <c r="M7" s="12"/>
      <c r="O7" s="57" t="s">
        <v>3</v>
      </c>
      <c r="P7" s="57" t="s">
        <v>4</v>
      </c>
      <c r="R7" s="12"/>
      <c r="T7" s="57" t="s">
        <v>3</v>
      </c>
      <c r="U7" s="57" t="s">
        <v>4</v>
      </c>
      <c r="W7" s="12"/>
      <c r="Y7" s="2" t="s">
        <v>3</v>
      </c>
      <c r="Z7" s="2" t="s">
        <v>4</v>
      </c>
      <c r="AB7" s="12"/>
      <c r="AC7" s="23"/>
      <c r="AD7" s="23" t="s">
        <v>3</v>
      </c>
      <c r="AE7" s="23" t="s">
        <v>4</v>
      </c>
      <c r="AG7" s="12"/>
      <c r="AH7" s="13"/>
      <c r="AI7" s="2"/>
      <c r="AJ7" s="59" t="s">
        <v>5</v>
      </c>
      <c r="AK7" s="59"/>
      <c r="AL7" s="23"/>
      <c r="AN7" s="12"/>
      <c r="AO7" s="13"/>
      <c r="AP7" s="2"/>
      <c r="AQ7" s="59" t="s">
        <v>5</v>
      </c>
      <c r="AR7" s="59"/>
      <c r="AS7" s="23"/>
      <c r="AU7" s="12"/>
    </row>
    <row r="8" spans="1:47" x14ac:dyDescent="0.25">
      <c r="A8" s="3"/>
      <c r="B8" s="52"/>
      <c r="E8" s="57" t="s">
        <v>5</v>
      </c>
      <c r="F8" s="57" t="s">
        <v>5</v>
      </c>
      <c r="H8" s="12"/>
      <c r="J8" s="57" t="s">
        <v>5</v>
      </c>
      <c r="K8" s="57" t="s">
        <v>5</v>
      </c>
      <c r="M8" s="12"/>
      <c r="O8" s="57" t="s">
        <v>5</v>
      </c>
      <c r="P8" s="57" t="s">
        <v>5</v>
      </c>
      <c r="R8" s="12"/>
      <c r="T8" s="57" t="s">
        <v>5</v>
      </c>
      <c r="U8" s="57" t="s">
        <v>5</v>
      </c>
      <c r="W8" s="12"/>
      <c r="Y8" s="2" t="s">
        <v>5</v>
      </c>
      <c r="Z8" s="2" t="s">
        <v>5</v>
      </c>
      <c r="AB8" s="12"/>
      <c r="AC8" s="3"/>
      <c r="AD8" s="23" t="s">
        <v>5</v>
      </c>
      <c r="AE8" s="23" t="s">
        <v>5</v>
      </c>
      <c r="AG8" s="12"/>
      <c r="AH8" s="13"/>
      <c r="AI8" s="3"/>
      <c r="AJ8" s="59" t="s">
        <v>6</v>
      </c>
      <c r="AK8" s="59"/>
      <c r="AL8" s="23"/>
      <c r="AN8" s="12"/>
      <c r="AO8" s="13"/>
      <c r="AP8" s="3"/>
      <c r="AQ8" s="59" t="s">
        <v>6</v>
      </c>
      <c r="AR8" s="59"/>
      <c r="AS8" s="23"/>
      <c r="AU8" s="12"/>
    </row>
    <row r="9" spans="1:47" x14ac:dyDescent="0.25">
      <c r="A9" s="3"/>
      <c r="B9" s="52"/>
      <c r="E9" s="57" t="s">
        <v>6</v>
      </c>
      <c r="F9" s="57" t="s">
        <v>6</v>
      </c>
      <c r="H9" s="12"/>
      <c r="J9" s="57" t="s">
        <v>6</v>
      </c>
      <c r="K9" s="57" t="s">
        <v>6</v>
      </c>
      <c r="M9" s="12"/>
      <c r="O9" s="57" t="s">
        <v>6</v>
      </c>
      <c r="P9" s="57" t="s">
        <v>6</v>
      </c>
      <c r="R9" s="12"/>
      <c r="T9" s="57" t="s">
        <v>6</v>
      </c>
      <c r="U9" s="57" t="s">
        <v>6</v>
      </c>
      <c r="W9" s="12"/>
      <c r="Y9" s="2" t="s">
        <v>6</v>
      </c>
      <c r="Z9" s="2" t="s">
        <v>6</v>
      </c>
      <c r="AB9" s="12"/>
      <c r="AD9" s="23" t="s">
        <v>6</v>
      </c>
      <c r="AE9" s="23" t="s">
        <v>6</v>
      </c>
      <c r="AG9" s="12"/>
      <c r="AH9" s="59" t="s">
        <v>5</v>
      </c>
      <c r="AI9" s="63"/>
      <c r="AJ9" s="61" t="s">
        <v>7</v>
      </c>
      <c r="AK9" s="61"/>
      <c r="AL9" s="26" t="s">
        <v>68</v>
      </c>
      <c r="AN9" s="12"/>
      <c r="AO9" s="59" t="s">
        <v>5</v>
      </c>
      <c r="AP9" s="63"/>
      <c r="AQ9" s="61" t="s">
        <v>7</v>
      </c>
      <c r="AR9" s="61"/>
      <c r="AS9" s="26" t="s">
        <v>68</v>
      </c>
      <c r="AU9" s="12"/>
    </row>
    <row r="10" spans="1:47" x14ac:dyDescent="0.25">
      <c r="A10" s="3"/>
      <c r="B10" s="52"/>
      <c r="D10" s="57" t="s">
        <v>5</v>
      </c>
      <c r="E10" s="58" t="s">
        <v>7</v>
      </c>
      <c r="F10" s="58" t="s">
        <v>7</v>
      </c>
      <c r="H10" s="12"/>
      <c r="I10" s="57" t="s">
        <v>5</v>
      </c>
      <c r="J10" s="58" t="s">
        <v>7</v>
      </c>
      <c r="K10" s="58" t="s">
        <v>7</v>
      </c>
      <c r="M10" s="12"/>
      <c r="N10" s="57" t="s">
        <v>5</v>
      </c>
      <c r="O10" s="58" t="s">
        <v>7</v>
      </c>
      <c r="P10" s="58" t="s">
        <v>7</v>
      </c>
      <c r="R10" s="12"/>
      <c r="S10" s="57" t="s">
        <v>5</v>
      </c>
      <c r="T10" s="58" t="s">
        <v>7</v>
      </c>
      <c r="U10" s="58" t="s">
        <v>7</v>
      </c>
      <c r="W10" s="12"/>
      <c r="X10" s="2" t="s">
        <v>5</v>
      </c>
      <c r="Y10" s="4" t="s">
        <v>7</v>
      </c>
      <c r="Z10" s="4" t="s">
        <v>7</v>
      </c>
      <c r="AB10" s="12"/>
      <c r="AC10" s="23" t="s">
        <v>5</v>
      </c>
      <c r="AD10" s="24" t="s">
        <v>7</v>
      </c>
      <c r="AE10" s="24" t="s">
        <v>7</v>
      </c>
      <c r="AG10" s="12"/>
      <c r="AH10" s="59" t="s">
        <v>10</v>
      </c>
      <c r="AI10" s="60"/>
      <c r="AJ10" s="61" t="s">
        <v>11</v>
      </c>
      <c r="AK10" s="62"/>
      <c r="AL10" s="26" t="s">
        <v>69</v>
      </c>
      <c r="AN10" s="12"/>
      <c r="AO10" s="59" t="s">
        <v>10</v>
      </c>
      <c r="AP10" s="60"/>
      <c r="AQ10" s="61" t="s">
        <v>11</v>
      </c>
      <c r="AR10" s="62"/>
      <c r="AS10" s="26" t="s">
        <v>69</v>
      </c>
      <c r="AU10" s="12"/>
    </row>
    <row r="11" spans="1:47" x14ac:dyDescent="0.25">
      <c r="A11" s="5" t="s">
        <v>8</v>
      </c>
      <c r="B11" s="56" t="s">
        <v>9</v>
      </c>
      <c r="D11" s="6" t="s">
        <v>10</v>
      </c>
      <c r="E11" s="7" t="s">
        <v>11</v>
      </c>
      <c r="F11" s="7" t="s">
        <v>11</v>
      </c>
      <c r="H11" s="12"/>
      <c r="I11" s="6" t="s">
        <v>10</v>
      </c>
      <c r="J11" s="7" t="s">
        <v>11</v>
      </c>
      <c r="K11" s="7" t="s">
        <v>11</v>
      </c>
      <c r="M11" s="12"/>
      <c r="N11" s="6" t="s">
        <v>10</v>
      </c>
      <c r="O11" s="7" t="s">
        <v>11</v>
      </c>
      <c r="P11" s="7" t="s">
        <v>11</v>
      </c>
      <c r="R11" s="12"/>
      <c r="S11" s="6" t="s">
        <v>10</v>
      </c>
      <c r="T11" s="7" t="s">
        <v>11</v>
      </c>
      <c r="U11" s="7" t="s">
        <v>11</v>
      </c>
      <c r="W11" s="12"/>
      <c r="X11" s="6" t="s">
        <v>10</v>
      </c>
      <c r="Y11" s="7" t="s">
        <v>11</v>
      </c>
      <c r="Z11" s="7" t="s">
        <v>11</v>
      </c>
      <c r="AB11" s="12"/>
      <c r="AC11" s="6" t="s">
        <v>10</v>
      </c>
      <c r="AD11" s="7" t="s">
        <v>11</v>
      </c>
      <c r="AE11" s="7" t="s">
        <v>11</v>
      </c>
      <c r="AG11" s="12"/>
      <c r="AH11" s="14" t="s">
        <v>65</v>
      </c>
      <c r="AI11" s="14" t="s">
        <v>66</v>
      </c>
      <c r="AJ11" s="14" t="s">
        <v>65</v>
      </c>
      <c r="AK11" s="14" t="s">
        <v>66</v>
      </c>
      <c r="AL11" s="14" t="s">
        <v>70</v>
      </c>
      <c r="AN11" s="12"/>
      <c r="AO11" s="14" t="s">
        <v>65</v>
      </c>
      <c r="AP11" s="14" t="s">
        <v>66</v>
      </c>
      <c r="AQ11" s="14" t="s">
        <v>65</v>
      </c>
      <c r="AR11" s="14" t="s">
        <v>66</v>
      </c>
      <c r="AS11" s="14" t="s">
        <v>70</v>
      </c>
      <c r="AU11" s="12"/>
    </row>
    <row r="12" spans="1:47" x14ac:dyDescent="0.25">
      <c r="B12" s="13"/>
      <c r="H12" s="12"/>
      <c r="M12" s="12"/>
      <c r="R12" s="12"/>
      <c r="W12" s="12"/>
      <c r="AB12" s="12"/>
      <c r="AC12" s="13"/>
      <c r="AD12" s="13"/>
      <c r="AG12" s="12"/>
      <c r="AH12" s="13"/>
      <c r="AN12" s="12"/>
      <c r="AU12" s="12"/>
    </row>
    <row r="13" spans="1:47" x14ac:dyDescent="0.25">
      <c r="A13" s="8">
        <v>503</v>
      </c>
      <c r="B13" s="52" t="s">
        <v>12</v>
      </c>
      <c r="C13" s="38"/>
      <c r="D13" s="9">
        <v>506</v>
      </c>
      <c r="E13" s="9">
        <v>315</v>
      </c>
      <c r="F13" s="27">
        <f t="shared" ref="F13" si="0">E13/D13</f>
        <v>0.62252964426877466</v>
      </c>
      <c r="G13" s="16"/>
      <c r="H13" s="17"/>
      <c r="I13" s="9">
        <v>469</v>
      </c>
      <c r="J13" s="9">
        <v>291</v>
      </c>
      <c r="K13" s="27">
        <f t="shared" ref="K13" si="1">J13/I13</f>
        <v>0.6204690831556503</v>
      </c>
      <c r="L13" s="16"/>
      <c r="M13" s="17"/>
      <c r="N13" s="9">
        <v>494</v>
      </c>
      <c r="O13" s="9">
        <v>292</v>
      </c>
      <c r="P13" s="15">
        <f t="shared" ref="P13" si="2">O13/N13</f>
        <v>0.59109311740890691</v>
      </c>
      <c r="Q13" s="16"/>
      <c r="R13" s="17"/>
      <c r="S13" s="9">
        <v>406</v>
      </c>
      <c r="T13" s="9">
        <v>247</v>
      </c>
      <c r="U13" s="15">
        <f t="shared" ref="U13" si="3">T13/S13</f>
        <v>0.60837438423645318</v>
      </c>
      <c r="V13" s="16"/>
      <c r="W13" s="17"/>
      <c r="X13" s="9">
        <v>395</v>
      </c>
      <c r="Y13" s="9">
        <v>232</v>
      </c>
      <c r="Z13" s="15">
        <f t="shared" ref="Z13:Z35" si="4">Y13/X13</f>
        <v>0.58734177215189876</v>
      </c>
      <c r="AA13" s="16"/>
      <c r="AB13" s="17"/>
      <c r="AC13" s="18">
        <f>AVERAGE(X13,S13,N13)</f>
        <v>431.66666666666669</v>
      </c>
      <c r="AD13" s="18">
        <f>AVERAGE(Y13,T13,O13)</f>
        <v>257</v>
      </c>
      <c r="AE13" s="28">
        <f>AVERAGE(Z13,U13,P13)</f>
        <v>0.59560309126575295</v>
      </c>
      <c r="AF13" s="16"/>
      <c r="AG13" s="17"/>
      <c r="AH13" s="18">
        <f>X13-S13</f>
        <v>-11</v>
      </c>
      <c r="AI13" s="19">
        <f>IF(S13=0,"--",AH13/S13)</f>
        <v>-2.7093596059113302E-2</v>
      </c>
      <c r="AJ13" s="18">
        <f>Y13-T13</f>
        <v>-15</v>
      </c>
      <c r="AK13" s="19">
        <f>IF(T13=0,"--",AJ13/T13)</f>
        <v>-6.0728744939271252E-2</v>
      </c>
      <c r="AL13" s="19">
        <f>Z13-U13</f>
        <v>-2.1032612084554425E-2</v>
      </c>
      <c r="AM13" s="16"/>
      <c r="AN13" s="17"/>
      <c r="AO13" s="20">
        <f>X13-N13</f>
        <v>-99</v>
      </c>
      <c r="AP13" s="19">
        <f>IF(N13=0,"--",AO13/N13)</f>
        <v>-0.20040485829959515</v>
      </c>
      <c r="AQ13" s="20">
        <f>Y13-O13</f>
        <v>-60</v>
      </c>
      <c r="AR13" s="19">
        <f>IF(O13=0,"--",AQ13/O13)</f>
        <v>-0.20547945205479451</v>
      </c>
      <c r="AS13" s="19">
        <f>Z13-P13</f>
        <v>-3.751345257008154E-3</v>
      </c>
      <c r="AU13" s="12"/>
    </row>
    <row r="14" spans="1:47" x14ac:dyDescent="0.25">
      <c r="A14" s="8">
        <v>508</v>
      </c>
      <c r="B14" s="52" t="s">
        <v>13</v>
      </c>
      <c r="C14" s="38"/>
      <c r="D14" s="9" t="s">
        <v>77</v>
      </c>
      <c r="E14" s="9" t="s">
        <v>76</v>
      </c>
      <c r="F14" s="27" t="s">
        <v>75</v>
      </c>
      <c r="G14" s="16"/>
      <c r="H14" s="17"/>
      <c r="I14" s="9" t="s">
        <v>83</v>
      </c>
      <c r="J14" s="9" t="s">
        <v>84</v>
      </c>
      <c r="K14" s="15" t="s">
        <v>82</v>
      </c>
      <c r="L14" s="16"/>
      <c r="M14" s="17"/>
      <c r="N14" s="9" t="s">
        <v>89</v>
      </c>
      <c r="O14" s="9" t="s">
        <v>90</v>
      </c>
      <c r="P14" s="15" t="s">
        <v>91</v>
      </c>
      <c r="Q14" s="16"/>
      <c r="R14" s="17"/>
      <c r="S14" s="9" t="s">
        <v>97</v>
      </c>
      <c r="T14" s="9" t="s">
        <v>98</v>
      </c>
      <c r="U14" s="15" t="s">
        <v>99</v>
      </c>
      <c r="V14" s="16"/>
      <c r="W14" s="17"/>
      <c r="X14" s="9" t="s">
        <v>106</v>
      </c>
      <c r="Y14" s="9" t="s">
        <v>107</v>
      </c>
      <c r="Z14" s="15" t="s">
        <v>108</v>
      </c>
      <c r="AA14" s="16"/>
      <c r="AB14" s="17"/>
      <c r="AC14" s="67" t="s">
        <v>112</v>
      </c>
      <c r="AD14" s="67" t="s">
        <v>113</v>
      </c>
      <c r="AE14" s="68" t="s">
        <v>114</v>
      </c>
      <c r="AF14" s="16"/>
      <c r="AG14" s="17"/>
      <c r="AH14" s="67" t="s">
        <v>128</v>
      </c>
      <c r="AI14" s="69" t="s">
        <v>129</v>
      </c>
      <c r="AJ14" s="67" t="s">
        <v>130</v>
      </c>
      <c r="AK14" s="69" t="s">
        <v>131</v>
      </c>
      <c r="AL14" s="69" t="s">
        <v>132</v>
      </c>
      <c r="AM14" s="16"/>
      <c r="AN14" s="17"/>
      <c r="AO14" s="44" t="s">
        <v>133</v>
      </c>
      <c r="AP14" s="69" t="s">
        <v>134</v>
      </c>
      <c r="AQ14" s="44" t="s">
        <v>135</v>
      </c>
      <c r="AR14" s="69" t="s">
        <v>136</v>
      </c>
      <c r="AS14" s="69" t="s">
        <v>137</v>
      </c>
      <c r="AT14" s="16"/>
      <c r="AU14" s="17"/>
    </row>
    <row r="15" spans="1:47" x14ac:dyDescent="0.25">
      <c r="A15" s="8" t="s">
        <v>14</v>
      </c>
      <c r="B15" s="52" t="s">
        <v>15</v>
      </c>
      <c r="C15" s="38"/>
      <c r="D15" s="9">
        <v>623</v>
      </c>
      <c r="E15" s="9">
        <v>417</v>
      </c>
      <c r="F15" s="27">
        <f t="shared" ref="F15:F28" si="5">E15/D15</f>
        <v>0.6693418940609952</v>
      </c>
      <c r="G15" s="16"/>
      <c r="H15" s="17"/>
      <c r="I15" s="9">
        <v>1071</v>
      </c>
      <c r="J15" s="9">
        <v>812</v>
      </c>
      <c r="K15" s="27">
        <f t="shared" ref="K15:K28" si="6">J15/I15</f>
        <v>0.75816993464052285</v>
      </c>
      <c r="L15" s="16"/>
      <c r="M15" s="17"/>
      <c r="N15" s="9">
        <v>940</v>
      </c>
      <c r="O15" s="9">
        <v>703</v>
      </c>
      <c r="P15" s="15">
        <f t="shared" ref="P15:P28" si="7">O15/N15</f>
        <v>0.74787234042553197</v>
      </c>
      <c r="Q15" s="16"/>
      <c r="R15" s="17"/>
      <c r="S15" s="9">
        <v>1014</v>
      </c>
      <c r="T15" s="9">
        <v>822</v>
      </c>
      <c r="U15" s="15">
        <f t="shared" ref="U15:U28" si="8">T15/S15</f>
        <v>0.81065088757396453</v>
      </c>
      <c r="V15" s="16"/>
      <c r="W15" s="17"/>
      <c r="X15" s="9">
        <v>886</v>
      </c>
      <c r="Y15" s="9">
        <v>631</v>
      </c>
      <c r="Z15" s="15">
        <f t="shared" si="4"/>
        <v>0.71218961625282162</v>
      </c>
      <c r="AA15" s="16"/>
      <c r="AB15" s="17"/>
      <c r="AC15" s="18">
        <f t="shared" ref="AC15:AE28" si="9">AVERAGE(X15,S15,N15)</f>
        <v>946.66666666666663</v>
      </c>
      <c r="AD15" s="18">
        <f t="shared" si="9"/>
        <v>718.66666666666663</v>
      </c>
      <c r="AE15" s="28">
        <f t="shared" si="9"/>
        <v>0.75690428141743926</v>
      </c>
      <c r="AF15" s="16"/>
      <c r="AG15" s="17"/>
      <c r="AH15" s="18">
        <f t="shared" ref="AH14:AH32" si="10">X15-S15</f>
        <v>-128</v>
      </c>
      <c r="AI15" s="19">
        <f t="shared" ref="AI14:AI32" si="11">IF(S15=0,"--",AH15/S15)</f>
        <v>-0.12623274161735701</v>
      </c>
      <c r="AJ15" s="18">
        <f t="shared" ref="AJ14:AJ32" si="12">Y15-T15</f>
        <v>-191</v>
      </c>
      <c r="AK15" s="19">
        <f t="shared" ref="AK14:AK32" si="13">IF(T15=0,"--",AJ15/T15)</f>
        <v>-0.23236009732360097</v>
      </c>
      <c r="AL15" s="19">
        <f t="shared" ref="AL14:AL32" si="14">Z15-U15</f>
        <v>-9.8461271321142907E-2</v>
      </c>
      <c r="AM15" s="16"/>
      <c r="AN15" s="17"/>
      <c r="AO15" s="20">
        <f t="shared" ref="AO14:AO32" si="15">X15-N15</f>
        <v>-54</v>
      </c>
      <c r="AP15" s="19">
        <f t="shared" ref="AP14:AP32" si="16">IF(N15=0,"--",AO15/N15)</f>
        <v>-5.7446808510638298E-2</v>
      </c>
      <c r="AQ15" s="20">
        <f t="shared" ref="AQ14:AQ32" si="17">Y15-O15</f>
        <v>-72</v>
      </c>
      <c r="AR15" s="19">
        <f t="shared" ref="AR14:AR32" si="18">IF(O15=0,"--",AQ15/O15)</f>
        <v>-0.10241820768136557</v>
      </c>
      <c r="AS15" s="19">
        <f t="shared" ref="AS14:AS32" si="19">Z15-P15</f>
        <v>-3.5682724172710345E-2</v>
      </c>
      <c r="AT15" s="16"/>
      <c r="AU15" s="17"/>
    </row>
    <row r="16" spans="1:47" x14ac:dyDescent="0.25">
      <c r="A16" s="8" t="s">
        <v>14</v>
      </c>
      <c r="B16" s="52" t="s">
        <v>16</v>
      </c>
      <c r="C16" s="38"/>
      <c r="D16" s="9">
        <v>745</v>
      </c>
      <c r="E16" s="9">
        <v>422</v>
      </c>
      <c r="F16" s="27">
        <f t="shared" si="5"/>
        <v>0.56644295302013425</v>
      </c>
      <c r="G16" s="16"/>
      <c r="H16" s="17"/>
      <c r="I16" s="9">
        <v>773</v>
      </c>
      <c r="J16" s="9">
        <v>470</v>
      </c>
      <c r="K16" s="27">
        <f t="shared" si="6"/>
        <v>0.60802069857697283</v>
      </c>
      <c r="L16" s="16"/>
      <c r="M16" s="17"/>
      <c r="N16" s="9">
        <v>761</v>
      </c>
      <c r="O16" s="9">
        <v>438</v>
      </c>
      <c r="P16" s="15">
        <f t="shared" si="7"/>
        <v>0.57555847568988172</v>
      </c>
      <c r="Q16" s="16"/>
      <c r="R16" s="17"/>
      <c r="S16" s="9">
        <v>680</v>
      </c>
      <c r="T16" s="9">
        <v>435</v>
      </c>
      <c r="U16" s="15">
        <f t="shared" si="8"/>
        <v>0.63970588235294112</v>
      </c>
      <c r="V16" s="16"/>
      <c r="W16" s="17"/>
      <c r="X16" s="9">
        <v>575</v>
      </c>
      <c r="Y16" s="9">
        <v>373</v>
      </c>
      <c r="Z16" s="15">
        <f t="shared" si="4"/>
        <v>0.64869565217391301</v>
      </c>
      <c r="AA16" s="16"/>
      <c r="AB16" s="17"/>
      <c r="AC16" s="18">
        <f t="shared" si="9"/>
        <v>672</v>
      </c>
      <c r="AD16" s="18">
        <f t="shared" si="9"/>
        <v>415.33333333333331</v>
      </c>
      <c r="AE16" s="28">
        <f t="shared" si="9"/>
        <v>0.62132000340557869</v>
      </c>
      <c r="AF16" s="16"/>
      <c r="AG16" s="17"/>
      <c r="AH16" s="18">
        <f t="shared" si="10"/>
        <v>-105</v>
      </c>
      <c r="AI16" s="19">
        <f t="shared" si="11"/>
        <v>-0.15441176470588236</v>
      </c>
      <c r="AJ16" s="18">
        <f t="shared" si="12"/>
        <v>-62</v>
      </c>
      <c r="AK16" s="19">
        <f t="shared" si="13"/>
        <v>-0.14252873563218391</v>
      </c>
      <c r="AL16" s="19">
        <f t="shared" si="14"/>
        <v>8.9897698209718824E-3</v>
      </c>
      <c r="AM16" s="16"/>
      <c r="AN16" s="17"/>
      <c r="AO16" s="20">
        <f t="shared" si="15"/>
        <v>-186</v>
      </c>
      <c r="AP16" s="19">
        <f t="shared" si="16"/>
        <v>-0.24441524310118265</v>
      </c>
      <c r="AQ16" s="20">
        <f t="shared" si="17"/>
        <v>-65</v>
      </c>
      <c r="AR16" s="19">
        <f t="shared" si="18"/>
        <v>-0.14840182648401826</v>
      </c>
      <c r="AS16" s="19">
        <f t="shared" si="19"/>
        <v>7.3137176484031285E-2</v>
      </c>
      <c r="AT16" s="16"/>
      <c r="AU16" s="17"/>
    </row>
    <row r="17" spans="1:47" x14ac:dyDescent="0.25">
      <c r="A17" s="8" t="s">
        <v>14</v>
      </c>
      <c r="B17" s="52" t="s">
        <v>17</v>
      </c>
      <c r="C17" s="38"/>
      <c r="D17" s="9">
        <v>574</v>
      </c>
      <c r="E17" s="9">
        <v>389</v>
      </c>
      <c r="F17" s="27">
        <f t="shared" si="5"/>
        <v>0.67770034843205573</v>
      </c>
      <c r="G17" s="16"/>
      <c r="H17" s="17"/>
      <c r="I17" s="9">
        <v>590</v>
      </c>
      <c r="J17" s="9">
        <v>407</v>
      </c>
      <c r="K17" s="27">
        <f t="shared" si="6"/>
        <v>0.68983050847457628</v>
      </c>
      <c r="L17" s="16"/>
      <c r="M17" s="17"/>
      <c r="N17" s="9">
        <v>594</v>
      </c>
      <c r="O17" s="9">
        <v>412</v>
      </c>
      <c r="P17" s="15">
        <f t="shared" si="7"/>
        <v>0.69360269360269355</v>
      </c>
      <c r="Q17" s="16"/>
      <c r="R17" s="17"/>
      <c r="S17" s="9">
        <v>770</v>
      </c>
      <c r="T17" s="9">
        <v>552</v>
      </c>
      <c r="U17" s="15">
        <f t="shared" si="8"/>
        <v>0.7168831168831169</v>
      </c>
      <c r="V17" s="16"/>
      <c r="W17" s="17"/>
      <c r="X17" s="9">
        <v>1033</v>
      </c>
      <c r="Y17" s="9">
        <v>772</v>
      </c>
      <c r="Z17" s="15">
        <f t="shared" si="4"/>
        <v>0.74733785091965155</v>
      </c>
      <c r="AA17" s="16"/>
      <c r="AB17" s="17"/>
      <c r="AC17" s="18">
        <f t="shared" si="9"/>
        <v>799</v>
      </c>
      <c r="AD17" s="18">
        <f t="shared" si="9"/>
        <v>578.66666666666663</v>
      </c>
      <c r="AE17" s="28">
        <f t="shared" si="9"/>
        <v>0.7192745538018207</v>
      </c>
      <c r="AF17" s="16"/>
      <c r="AG17" s="17"/>
      <c r="AH17" s="18">
        <f t="shared" si="10"/>
        <v>263</v>
      </c>
      <c r="AI17" s="19">
        <f t="shared" si="11"/>
        <v>0.34155844155844156</v>
      </c>
      <c r="AJ17" s="18">
        <f t="shared" si="12"/>
        <v>220</v>
      </c>
      <c r="AK17" s="19">
        <f t="shared" si="13"/>
        <v>0.39855072463768115</v>
      </c>
      <c r="AL17" s="19">
        <f t="shared" si="14"/>
        <v>3.0454734036534648E-2</v>
      </c>
      <c r="AM17" s="16"/>
      <c r="AN17" s="17"/>
      <c r="AO17" s="20">
        <f t="shared" si="15"/>
        <v>439</v>
      </c>
      <c r="AP17" s="19">
        <f t="shared" si="16"/>
        <v>0.73905723905723908</v>
      </c>
      <c r="AQ17" s="20">
        <f t="shared" si="17"/>
        <v>360</v>
      </c>
      <c r="AR17" s="19">
        <f t="shared" si="18"/>
        <v>0.87378640776699024</v>
      </c>
      <c r="AS17" s="19">
        <f t="shared" si="19"/>
        <v>5.3735157316957993E-2</v>
      </c>
      <c r="AT17" s="16"/>
      <c r="AU17" s="17"/>
    </row>
    <row r="18" spans="1:47" x14ac:dyDescent="0.25">
      <c r="A18" s="8" t="s">
        <v>14</v>
      </c>
      <c r="B18" s="52" t="s">
        <v>18</v>
      </c>
      <c r="C18" s="38"/>
      <c r="D18" s="9">
        <v>2173</v>
      </c>
      <c r="E18" s="9">
        <v>711</v>
      </c>
      <c r="F18" s="27">
        <f t="shared" si="5"/>
        <v>0.32719742291762538</v>
      </c>
      <c r="G18" s="16"/>
      <c r="H18" s="17"/>
      <c r="I18" s="9">
        <v>3085</v>
      </c>
      <c r="J18" s="9">
        <v>889</v>
      </c>
      <c r="K18" s="27">
        <f t="shared" si="6"/>
        <v>0.28816855753646675</v>
      </c>
      <c r="L18" s="16"/>
      <c r="M18" s="17"/>
      <c r="N18" s="9">
        <v>2455</v>
      </c>
      <c r="O18" s="9">
        <v>719</v>
      </c>
      <c r="P18" s="15">
        <f t="shared" si="7"/>
        <v>0.29287169042769856</v>
      </c>
      <c r="Q18" s="16"/>
      <c r="R18" s="17"/>
      <c r="S18" s="9">
        <v>1588</v>
      </c>
      <c r="T18" s="9">
        <v>530</v>
      </c>
      <c r="U18" s="15">
        <f t="shared" si="8"/>
        <v>0.33375314861460958</v>
      </c>
      <c r="V18" s="16"/>
      <c r="W18" s="17"/>
      <c r="X18" s="9">
        <v>716</v>
      </c>
      <c r="Y18" s="9">
        <v>319</v>
      </c>
      <c r="Z18" s="15">
        <f t="shared" si="4"/>
        <v>0.44553072625698326</v>
      </c>
      <c r="AA18" s="16"/>
      <c r="AB18" s="17"/>
      <c r="AC18" s="18">
        <f t="shared" si="9"/>
        <v>1586.3333333333333</v>
      </c>
      <c r="AD18" s="18">
        <f t="shared" si="9"/>
        <v>522.66666666666663</v>
      </c>
      <c r="AE18" s="28">
        <f t="shared" si="9"/>
        <v>0.35738518843309713</v>
      </c>
      <c r="AF18" s="16"/>
      <c r="AG18" s="17"/>
      <c r="AH18" s="18">
        <f t="shared" si="10"/>
        <v>-872</v>
      </c>
      <c r="AI18" s="19">
        <f t="shared" si="11"/>
        <v>-0.54911838790931988</v>
      </c>
      <c r="AJ18" s="18">
        <f t="shared" si="12"/>
        <v>-211</v>
      </c>
      <c r="AK18" s="19">
        <f t="shared" si="13"/>
        <v>-0.39811320754716983</v>
      </c>
      <c r="AL18" s="19">
        <f t="shared" si="14"/>
        <v>0.11177757764237367</v>
      </c>
      <c r="AM18" s="16"/>
      <c r="AN18" s="17"/>
      <c r="AO18" s="20">
        <f t="shared" si="15"/>
        <v>-1739</v>
      </c>
      <c r="AP18" s="19">
        <f t="shared" si="16"/>
        <v>-0.7083503054989817</v>
      </c>
      <c r="AQ18" s="20">
        <f t="shared" si="17"/>
        <v>-400</v>
      </c>
      <c r="AR18" s="19">
        <f t="shared" si="18"/>
        <v>-0.55632823365785811</v>
      </c>
      <c r="AS18" s="19">
        <f t="shared" si="19"/>
        <v>0.15265903582928469</v>
      </c>
      <c r="AT18" s="16"/>
      <c r="AU18" s="17"/>
    </row>
    <row r="19" spans="1:47" x14ac:dyDescent="0.25">
      <c r="A19" s="8" t="s">
        <v>14</v>
      </c>
      <c r="B19" s="52" t="s">
        <v>19</v>
      </c>
      <c r="C19" s="38"/>
      <c r="D19" s="9">
        <v>662</v>
      </c>
      <c r="E19" s="9">
        <v>414</v>
      </c>
      <c r="F19" s="27">
        <f t="shared" si="5"/>
        <v>0.62537764350453173</v>
      </c>
      <c r="G19" s="16"/>
      <c r="H19" s="17"/>
      <c r="I19" s="9">
        <v>647</v>
      </c>
      <c r="J19" s="9">
        <v>413</v>
      </c>
      <c r="K19" s="27">
        <f t="shared" si="6"/>
        <v>0.63833075734157652</v>
      </c>
      <c r="L19" s="16"/>
      <c r="M19" s="17"/>
      <c r="N19" s="9">
        <v>1102</v>
      </c>
      <c r="O19" s="9">
        <v>657</v>
      </c>
      <c r="P19" s="15">
        <f t="shared" si="7"/>
        <v>0.59618874773139741</v>
      </c>
      <c r="Q19" s="16"/>
      <c r="R19" s="17"/>
      <c r="S19" s="9">
        <v>684</v>
      </c>
      <c r="T19" s="9">
        <v>435</v>
      </c>
      <c r="U19" s="15">
        <f t="shared" si="8"/>
        <v>0.63596491228070173</v>
      </c>
      <c r="V19" s="16"/>
      <c r="W19" s="17"/>
      <c r="X19" s="9">
        <v>283</v>
      </c>
      <c r="Y19" s="9">
        <v>165</v>
      </c>
      <c r="Z19" s="15">
        <f t="shared" si="4"/>
        <v>0.58303886925795056</v>
      </c>
      <c r="AA19" s="16"/>
      <c r="AB19" s="17"/>
      <c r="AC19" s="18">
        <f t="shared" si="9"/>
        <v>689.66666666666663</v>
      </c>
      <c r="AD19" s="18">
        <f t="shared" si="9"/>
        <v>419</v>
      </c>
      <c r="AE19" s="28">
        <f t="shared" si="9"/>
        <v>0.60506417642334986</v>
      </c>
      <c r="AF19" s="16"/>
      <c r="AG19" s="17"/>
      <c r="AH19" s="18">
        <f t="shared" si="10"/>
        <v>-401</v>
      </c>
      <c r="AI19" s="19">
        <f t="shared" si="11"/>
        <v>-0.58625730994152048</v>
      </c>
      <c r="AJ19" s="18">
        <f t="shared" si="12"/>
        <v>-270</v>
      </c>
      <c r="AK19" s="19">
        <f t="shared" si="13"/>
        <v>-0.62068965517241381</v>
      </c>
      <c r="AL19" s="19">
        <f t="shared" si="14"/>
        <v>-5.2926043022751168E-2</v>
      </c>
      <c r="AM19" s="16"/>
      <c r="AN19" s="17"/>
      <c r="AO19" s="20">
        <f t="shared" si="15"/>
        <v>-819</v>
      </c>
      <c r="AP19" s="19">
        <f t="shared" si="16"/>
        <v>-0.74319419237749551</v>
      </c>
      <c r="AQ19" s="20">
        <f t="shared" si="17"/>
        <v>-492</v>
      </c>
      <c r="AR19" s="19">
        <f t="shared" si="18"/>
        <v>-0.74885844748858443</v>
      </c>
      <c r="AS19" s="19">
        <f t="shared" si="19"/>
        <v>-1.3149878473446841E-2</v>
      </c>
      <c r="AT19" s="16"/>
      <c r="AU19" s="17"/>
    </row>
    <row r="20" spans="1:47" x14ac:dyDescent="0.25">
      <c r="A20" s="8" t="s">
        <v>14</v>
      </c>
      <c r="B20" s="52" t="s">
        <v>20</v>
      </c>
      <c r="C20" s="38"/>
      <c r="D20" s="9">
        <v>758</v>
      </c>
      <c r="E20" s="9">
        <v>434</v>
      </c>
      <c r="F20" s="27">
        <f t="shared" si="5"/>
        <v>0.57255936675461738</v>
      </c>
      <c r="G20" s="16"/>
      <c r="H20" s="17"/>
      <c r="I20" s="9">
        <v>410</v>
      </c>
      <c r="J20" s="9">
        <v>290</v>
      </c>
      <c r="K20" s="27">
        <f t="shared" si="6"/>
        <v>0.70731707317073167</v>
      </c>
      <c r="L20" s="16"/>
      <c r="M20" s="17"/>
      <c r="N20" s="9">
        <v>396</v>
      </c>
      <c r="O20" s="9">
        <v>256</v>
      </c>
      <c r="P20" s="15">
        <f t="shared" si="7"/>
        <v>0.64646464646464652</v>
      </c>
      <c r="Q20" s="16"/>
      <c r="R20" s="17"/>
      <c r="S20" s="9">
        <v>310</v>
      </c>
      <c r="T20" s="9">
        <v>203</v>
      </c>
      <c r="U20" s="15">
        <f t="shared" si="8"/>
        <v>0.65483870967741931</v>
      </c>
      <c r="V20" s="16"/>
      <c r="W20" s="17"/>
      <c r="X20" s="9">
        <v>214</v>
      </c>
      <c r="Y20" s="9">
        <v>127</v>
      </c>
      <c r="Z20" s="15">
        <f t="shared" si="4"/>
        <v>0.59345794392523366</v>
      </c>
      <c r="AA20" s="16"/>
      <c r="AB20" s="17"/>
      <c r="AC20" s="18">
        <f t="shared" si="9"/>
        <v>306.66666666666669</v>
      </c>
      <c r="AD20" s="18">
        <f t="shared" si="9"/>
        <v>195.33333333333334</v>
      </c>
      <c r="AE20" s="28">
        <f t="shared" si="9"/>
        <v>0.63158710002243312</v>
      </c>
      <c r="AF20" s="16"/>
      <c r="AG20" s="17"/>
      <c r="AH20" s="18">
        <f t="shared" si="10"/>
        <v>-96</v>
      </c>
      <c r="AI20" s="19">
        <f t="shared" si="11"/>
        <v>-0.30967741935483872</v>
      </c>
      <c r="AJ20" s="18">
        <f t="shared" si="12"/>
        <v>-76</v>
      </c>
      <c r="AK20" s="19">
        <f t="shared" si="13"/>
        <v>-0.37438423645320196</v>
      </c>
      <c r="AL20" s="19">
        <f t="shared" si="14"/>
        <v>-6.1380765752185651E-2</v>
      </c>
      <c r="AM20" s="16"/>
      <c r="AN20" s="17"/>
      <c r="AO20" s="20">
        <f t="shared" si="15"/>
        <v>-182</v>
      </c>
      <c r="AP20" s="19">
        <f t="shared" si="16"/>
        <v>-0.45959595959595961</v>
      </c>
      <c r="AQ20" s="20">
        <f t="shared" si="17"/>
        <v>-129</v>
      </c>
      <c r="AR20" s="19">
        <f t="shared" si="18"/>
        <v>-0.50390625</v>
      </c>
      <c r="AS20" s="19">
        <f t="shared" si="19"/>
        <v>-5.3006702539412864E-2</v>
      </c>
      <c r="AT20" s="16"/>
      <c r="AU20" s="17"/>
    </row>
    <row r="21" spans="1:47" x14ac:dyDescent="0.25">
      <c r="A21" s="8" t="s">
        <v>14</v>
      </c>
      <c r="B21" s="52" t="s">
        <v>21</v>
      </c>
      <c r="C21" s="38"/>
      <c r="D21" s="9">
        <v>823</v>
      </c>
      <c r="E21" s="9">
        <v>617</v>
      </c>
      <c r="F21" s="27">
        <f t="shared" si="5"/>
        <v>0.74969623329283108</v>
      </c>
      <c r="G21" s="16"/>
      <c r="H21" s="17"/>
      <c r="I21" s="9">
        <v>747</v>
      </c>
      <c r="J21" s="9">
        <v>542</v>
      </c>
      <c r="K21" s="27">
        <f t="shared" si="6"/>
        <v>0.72556894243641235</v>
      </c>
      <c r="L21" s="16"/>
      <c r="M21" s="17"/>
      <c r="N21" s="9">
        <v>841</v>
      </c>
      <c r="O21" s="9">
        <v>587</v>
      </c>
      <c r="P21" s="15">
        <f t="shared" si="7"/>
        <v>0.69797859690844233</v>
      </c>
      <c r="Q21" s="16"/>
      <c r="R21" s="17"/>
      <c r="S21" s="9">
        <v>637</v>
      </c>
      <c r="T21" s="9">
        <v>471</v>
      </c>
      <c r="U21" s="15">
        <f t="shared" si="8"/>
        <v>0.73940345368916793</v>
      </c>
      <c r="V21" s="16"/>
      <c r="W21" s="17"/>
      <c r="X21" s="9">
        <v>361</v>
      </c>
      <c r="Y21" s="9">
        <v>249</v>
      </c>
      <c r="Z21" s="15">
        <f t="shared" si="4"/>
        <v>0.68975069252077559</v>
      </c>
      <c r="AA21" s="16"/>
      <c r="AB21" s="17"/>
      <c r="AC21" s="18">
        <f t="shared" si="9"/>
        <v>613</v>
      </c>
      <c r="AD21" s="18">
        <f t="shared" si="9"/>
        <v>435.66666666666669</v>
      </c>
      <c r="AE21" s="28">
        <f t="shared" si="9"/>
        <v>0.70904424770612862</v>
      </c>
      <c r="AF21" s="16"/>
      <c r="AG21" s="17"/>
      <c r="AH21" s="18">
        <f t="shared" si="10"/>
        <v>-276</v>
      </c>
      <c r="AI21" s="19">
        <f t="shared" si="11"/>
        <v>-0.43328100470957615</v>
      </c>
      <c r="AJ21" s="18">
        <f t="shared" si="12"/>
        <v>-222</v>
      </c>
      <c r="AK21" s="19">
        <f t="shared" si="13"/>
        <v>-0.4713375796178344</v>
      </c>
      <c r="AL21" s="19">
        <f t="shared" si="14"/>
        <v>-4.9652761168392345E-2</v>
      </c>
      <c r="AM21" s="16"/>
      <c r="AN21" s="17"/>
      <c r="AO21" s="20">
        <f t="shared" si="15"/>
        <v>-480</v>
      </c>
      <c r="AP21" s="19">
        <f t="shared" si="16"/>
        <v>-0.57074910820451841</v>
      </c>
      <c r="AQ21" s="20">
        <f t="shared" si="17"/>
        <v>-338</v>
      </c>
      <c r="AR21" s="19">
        <f t="shared" si="18"/>
        <v>-0.575809199318569</v>
      </c>
      <c r="AS21" s="19">
        <f t="shared" si="19"/>
        <v>-8.2279043876667401E-3</v>
      </c>
      <c r="AT21" s="16"/>
      <c r="AU21" s="17"/>
    </row>
    <row r="22" spans="1:47" x14ac:dyDescent="0.25">
      <c r="A22" s="8">
        <v>507</v>
      </c>
      <c r="B22" s="52" t="s">
        <v>22</v>
      </c>
      <c r="C22" s="38"/>
      <c r="D22" s="9">
        <v>421</v>
      </c>
      <c r="E22" s="9">
        <v>271</v>
      </c>
      <c r="F22" s="27">
        <f t="shared" si="5"/>
        <v>0.6437054631828979</v>
      </c>
      <c r="G22" s="16"/>
      <c r="H22" s="17"/>
      <c r="I22" s="9">
        <v>448</v>
      </c>
      <c r="J22" s="9">
        <v>306</v>
      </c>
      <c r="K22" s="27">
        <f t="shared" si="6"/>
        <v>0.6830357142857143</v>
      </c>
      <c r="L22" s="16"/>
      <c r="M22" s="17"/>
      <c r="N22" s="9">
        <v>401</v>
      </c>
      <c r="O22" s="9">
        <v>272</v>
      </c>
      <c r="P22" s="15">
        <f t="shared" si="7"/>
        <v>0.67830423940149631</v>
      </c>
      <c r="Q22" s="16"/>
      <c r="R22" s="17"/>
      <c r="S22" s="9">
        <v>393</v>
      </c>
      <c r="T22" s="9">
        <v>247</v>
      </c>
      <c r="U22" s="15">
        <f t="shared" si="8"/>
        <v>0.62849872773536897</v>
      </c>
      <c r="V22" s="16"/>
      <c r="W22" s="17"/>
      <c r="X22" s="9">
        <v>383</v>
      </c>
      <c r="Y22" s="9">
        <v>274</v>
      </c>
      <c r="Z22" s="15">
        <f t="shared" si="4"/>
        <v>0.71540469973890342</v>
      </c>
      <c r="AA22" s="16"/>
      <c r="AB22" s="17"/>
      <c r="AC22" s="18">
        <f t="shared" si="9"/>
        <v>392.33333333333331</v>
      </c>
      <c r="AD22" s="18">
        <f t="shared" si="9"/>
        <v>264.33333333333331</v>
      </c>
      <c r="AE22" s="28">
        <f t="shared" si="9"/>
        <v>0.6740692222919229</v>
      </c>
      <c r="AF22" s="16"/>
      <c r="AG22" s="17"/>
      <c r="AH22" s="18">
        <f t="shared" si="10"/>
        <v>-10</v>
      </c>
      <c r="AI22" s="19">
        <f t="shared" si="11"/>
        <v>-2.5445292620865138E-2</v>
      </c>
      <c r="AJ22" s="18">
        <f t="shared" si="12"/>
        <v>27</v>
      </c>
      <c r="AK22" s="19">
        <f t="shared" si="13"/>
        <v>0.10931174089068826</v>
      </c>
      <c r="AL22" s="19">
        <f t="shared" si="14"/>
        <v>8.6905972003534449E-2</v>
      </c>
      <c r="AM22" s="16"/>
      <c r="AN22" s="17"/>
      <c r="AO22" s="20">
        <f t="shared" si="15"/>
        <v>-18</v>
      </c>
      <c r="AP22" s="19">
        <f t="shared" si="16"/>
        <v>-4.488778054862843E-2</v>
      </c>
      <c r="AQ22" s="20">
        <f t="shared" si="17"/>
        <v>2</v>
      </c>
      <c r="AR22" s="19">
        <f t="shared" si="18"/>
        <v>7.3529411764705881E-3</v>
      </c>
      <c r="AS22" s="19">
        <f t="shared" si="19"/>
        <v>3.7100460337407104E-2</v>
      </c>
      <c r="AT22" s="16"/>
      <c r="AU22" s="17"/>
    </row>
    <row r="23" spans="1:47" x14ac:dyDescent="0.25">
      <c r="A23" s="8">
        <v>502</v>
      </c>
      <c r="B23" s="52" t="s">
        <v>23</v>
      </c>
      <c r="C23" s="38"/>
      <c r="D23" s="9">
        <v>2439</v>
      </c>
      <c r="E23" s="9">
        <v>1783</v>
      </c>
      <c r="F23" s="27">
        <f t="shared" si="5"/>
        <v>0.73103731037310371</v>
      </c>
      <c r="G23" s="16"/>
      <c r="H23" s="17"/>
      <c r="I23" s="9">
        <v>2295</v>
      </c>
      <c r="J23" s="9">
        <v>1691</v>
      </c>
      <c r="K23" s="27">
        <f t="shared" si="6"/>
        <v>0.73681917211328973</v>
      </c>
      <c r="L23" s="16"/>
      <c r="M23" s="17"/>
      <c r="N23" s="9">
        <v>2866</v>
      </c>
      <c r="O23" s="9">
        <v>2169</v>
      </c>
      <c r="P23" s="15">
        <f t="shared" si="7"/>
        <v>0.75680390788555474</v>
      </c>
      <c r="Q23" s="16"/>
      <c r="R23" s="17"/>
      <c r="S23" s="9">
        <v>2780</v>
      </c>
      <c r="T23" s="9">
        <v>2127</v>
      </c>
      <c r="U23" s="15">
        <f t="shared" si="8"/>
        <v>0.76510791366906472</v>
      </c>
      <c r="V23" s="16"/>
      <c r="W23" s="17"/>
      <c r="X23" s="9">
        <v>2722</v>
      </c>
      <c r="Y23" s="9">
        <v>2078</v>
      </c>
      <c r="Z23" s="15">
        <f t="shared" si="4"/>
        <v>0.76340925789860392</v>
      </c>
      <c r="AA23" s="16"/>
      <c r="AB23" s="17"/>
      <c r="AC23" s="18">
        <f t="shared" si="9"/>
        <v>2789.3333333333335</v>
      </c>
      <c r="AD23" s="18">
        <f t="shared" si="9"/>
        <v>2124.6666666666665</v>
      </c>
      <c r="AE23" s="28">
        <f t="shared" si="9"/>
        <v>0.76177369315107446</v>
      </c>
      <c r="AF23" s="16"/>
      <c r="AG23" s="17"/>
      <c r="AH23" s="18">
        <f t="shared" si="10"/>
        <v>-58</v>
      </c>
      <c r="AI23" s="19">
        <f t="shared" si="11"/>
        <v>-2.0863309352517987E-2</v>
      </c>
      <c r="AJ23" s="18">
        <f t="shared" si="12"/>
        <v>-49</v>
      </c>
      <c r="AK23" s="19">
        <f t="shared" si="13"/>
        <v>-2.3037141513869298E-2</v>
      </c>
      <c r="AL23" s="19">
        <f t="shared" si="14"/>
        <v>-1.6986557704607996E-3</v>
      </c>
      <c r="AM23" s="16"/>
      <c r="AN23" s="17"/>
      <c r="AO23" s="20">
        <f t="shared" si="15"/>
        <v>-144</v>
      </c>
      <c r="AP23" s="19">
        <f t="shared" si="16"/>
        <v>-5.0244242847173763E-2</v>
      </c>
      <c r="AQ23" s="20">
        <f t="shared" si="17"/>
        <v>-91</v>
      </c>
      <c r="AR23" s="19">
        <f t="shared" si="18"/>
        <v>-4.1954817888427844E-2</v>
      </c>
      <c r="AS23" s="19">
        <f t="shared" si="19"/>
        <v>6.6053500130491827E-3</v>
      </c>
      <c r="AT23" s="16"/>
      <c r="AU23" s="17"/>
    </row>
    <row r="24" spans="1:47" x14ac:dyDescent="0.25">
      <c r="A24" s="8">
        <v>509</v>
      </c>
      <c r="B24" s="52" t="s">
        <v>24</v>
      </c>
      <c r="C24" s="38"/>
      <c r="D24" s="9">
        <v>1274</v>
      </c>
      <c r="E24" s="9">
        <v>981</v>
      </c>
      <c r="F24" s="27">
        <f t="shared" si="5"/>
        <v>0.77001569858712715</v>
      </c>
      <c r="G24" s="16"/>
      <c r="H24" s="17"/>
      <c r="I24" s="9">
        <v>1326</v>
      </c>
      <c r="J24" s="9">
        <v>1038</v>
      </c>
      <c r="K24" s="27">
        <f t="shared" si="6"/>
        <v>0.78280542986425339</v>
      </c>
      <c r="L24" s="16"/>
      <c r="M24" s="17"/>
      <c r="N24" s="9">
        <v>1334</v>
      </c>
      <c r="O24" s="9">
        <v>1061</v>
      </c>
      <c r="P24" s="15">
        <f t="shared" si="7"/>
        <v>0.79535232383808097</v>
      </c>
      <c r="Q24" s="16"/>
      <c r="R24" s="17"/>
      <c r="S24" s="9">
        <v>1296</v>
      </c>
      <c r="T24" s="9">
        <v>1046</v>
      </c>
      <c r="U24" s="15">
        <f t="shared" si="8"/>
        <v>0.8070987654320988</v>
      </c>
      <c r="V24" s="16"/>
      <c r="W24" s="17"/>
      <c r="X24" s="9">
        <v>995</v>
      </c>
      <c r="Y24" s="9">
        <v>814</v>
      </c>
      <c r="Z24" s="15">
        <f t="shared" si="4"/>
        <v>0.8180904522613065</v>
      </c>
      <c r="AA24" s="16"/>
      <c r="AB24" s="17"/>
      <c r="AC24" s="18">
        <f t="shared" si="9"/>
        <v>1208.3333333333333</v>
      </c>
      <c r="AD24" s="18">
        <f t="shared" si="9"/>
        <v>973.66666666666663</v>
      </c>
      <c r="AE24" s="28">
        <f t="shared" si="9"/>
        <v>0.80684718051049542</v>
      </c>
      <c r="AF24" s="16"/>
      <c r="AG24" s="17"/>
      <c r="AH24" s="18">
        <f t="shared" si="10"/>
        <v>-301</v>
      </c>
      <c r="AI24" s="19">
        <f t="shared" si="11"/>
        <v>-0.23225308641975309</v>
      </c>
      <c r="AJ24" s="18">
        <f t="shared" si="12"/>
        <v>-232</v>
      </c>
      <c r="AK24" s="19">
        <f t="shared" si="13"/>
        <v>-0.22179732313575526</v>
      </c>
      <c r="AL24" s="19">
        <f t="shared" si="14"/>
        <v>1.0991686829207703E-2</v>
      </c>
      <c r="AM24" s="16"/>
      <c r="AN24" s="17"/>
      <c r="AO24" s="20">
        <f t="shared" si="15"/>
        <v>-339</v>
      </c>
      <c r="AP24" s="19">
        <f t="shared" si="16"/>
        <v>-0.25412293853073464</v>
      </c>
      <c r="AQ24" s="20">
        <f t="shared" si="17"/>
        <v>-247</v>
      </c>
      <c r="AR24" s="19">
        <f t="shared" si="18"/>
        <v>-0.23279924599434496</v>
      </c>
      <c r="AS24" s="19">
        <f t="shared" si="19"/>
        <v>2.2738128423225534E-2</v>
      </c>
      <c r="AT24" s="16"/>
      <c r="AU24" s="17"/>
    </row>
    <row r="25" spans="1:47" x14ac:dyDescent="0.25">
      <c r="A25" s="8">
        <v>512</v>
      </c>
      <c r="B25" s="52" t="s">
        <v>25</v>
      </c>
      <c r="C25" s="38"/>
      <c r="D25" s="9">
        <v>2161</v>
      </c>
      <c r="E25" s="9">
        <v>1653</v>
      </c>
      <c r="F25" s="27">
        <f t="shared" si="5"/>
        <v>0.76492364645997224</v>
      </c>
      <c r="G25" s="16"/>
      <c r="H25" s="17"/>
      <c r="I25" s="9">
        <v>1923</v>
      </c>
      <c r="J25" s="9">
        <v>1467</v>
      </c>
      <c r="K25" s="27">
        <f t="shared" si="6"/>
        <v>0.76287051482059287</v>
      </c>
      <c r="L25" s="16"/>
      <c r="M25" s="17"/>
      <c r="N25" s="9">
        <v>1940</v>
      </c>
      <c r="O25" s="9">
        <v>1539</v>
      </c>
      <c r="P25" s="15">
        <f t="shared" si="7"/>
        <v>0.79329896907216491</v>
      </c>
      <c r="Q25" s="16"/>
      <c r="R25" s="17"/>
      <c r="S25" s="9">
        <v>1773</v>
      </c>
      <c r="T25" s="9">
        <v>1357</v>
      </c>
      <c r="U25" s="15">
        <f t="shared" si="8"/>
        <v>0.76536943034404958</v>
      </c>
      <c r="V25" s="16"/>
      <c r="W25" s="17"/>
      <c r="X25" s="9">
        <v>1759</v>
      </c>
      <c r="Y25" s="9">
        <v>1345</v>
      </c>
      <c r="Z25" s="15">
        <f t="shared" si="4"/>
        <v>0.76463899943149516</v>
      </c>
      <c r="AA25" s="16"/>
      <c r="AB25" s="17"/>
      <c r="AC25" s="18">
        <f t="shared" si="9"/>
        <v>1824</v>
      </c>
      <c r="AD25" s="18">
        <f t="shared" si="9"/>
        <v>1413.6666666666667</v>
      </c>
      <c r="AE25" s="28">
        <f t="shared" si="9"/>
        <v>0.77443579961590325</v>
      </c>
      <c r="AF25" s="16"/>
      <c r="AG25" s="17"/>
      <c r="AH25" s="18">
        <f t="shared" si="10"/>
        <v>-14</v>
      </c>
      <c r="AI25" s="19">
        <f t="shared" si="11"/>
        <v>-7.8962210941906381E-3</v>
      </c>
      <c r="AJ25" s="18">
        <f t="shared" si="12"/>
        <v>-12</v>
      </c>
      <c r="AK25" s="19">
        <f t="shared" si="13"/>
        <v>-8.8430361090641122E-3</v>
      </c>
      <c r="AL25" s="19">
        <f t="shared" si="14"/>
        <v>-7.3043091255442505E-4</v>
      </c>
      <c r="AM25" s="16"/>
      <c r="AN25" s="17"/>
      <c r="AO25" s="20">
        <f t="shared" si="15"/>
        <v>-181</v>
      </c>
      <c r="AP25" s="19">
        <f t="shared" si="16"/>
        <v>-9.329896907216495E-2</v>
      </c>
      <c r="AQ25" s="20">
        <f t="shared" si="17"/>
        <v>-194</v>
      </c>
      <c r="AR25" s="19">
        <f t="shared" si="18"/>
        <v>-0.12605588044184535</v>
      </c>
      <c r="AS25" s="19">
        <f t="shared" si="19"/>
        <v>-2.8659969640669747E-2</v>
      </c>
      <c r="AT25" s="16"/>
      <c r="AU25" s="17"/>
    </row>
    <row r="26" spans="1:47" x14ac:dyDescent="0.25">
      <c r="A26" s="8">
        <v>540</v>
      </c>
      <c r="B26" s="52" t="s">
        <v>26</v>
      </c>
      <c r="C26" s="38"/>
      <c r="D26" s="9">
        <v>123</v>
      </c>
      <c r="E26" s="9">
        <v>99</v>
      </c>
      <c r="F26" s="27">
        <f t="shared" si="5"/>
        <v>0.80487804878048785</v>
      </c>
      <c r="G26" s="16"/>
      <c r="H26" s="17"/>
      <c r="I26" s="9">
        <v>123</v>
      </c>
      <c r="J26" s="9">
        <v>101</v>
      </c>
      <c r="K26" s="27">
        <f t="shared" si="6"/>
        <v>0.82113821138211385</v>
      </c>
      <c r="L26" s="16"/>
      <c r="M26" s="17"/>
      <c r="N26" s="9">
        <v>109</v>
      </c>
      <c r="O26" s="9">
        <v>88</v>
      </c>
      <c r="P26" s="15">
        <f t="shared" si="7"/>
        <v>0.80733944954128445</v>
      </c>
      <c r="Q26" s="16"/>
      <c r="R26" s="17"/>
      <c r="S26" s="9">
        <v>426</v>
      </c>
      <c r="T26" s="9">
        <v>348</v>
      </c>
      <c r="U26" s="15">
        <f t="shared" si="8"/>
        <v>0.81690140845070425</v>
      </c>
      <c r="V26" s="16"/>
      <c r="W26" s="17"/>
      <c r="X26" s="9">
        <v>465</v>
      </c>
      <c r="Y26" s="9">
        <v>371</v>
      </c>
      <c r="Z26" s="15">
        <f t="shared" si="4"/>
        <v>0.7978494623655914</v>
      </c>
      <c r="AA26" s="16"/>
      <c r="AB26" s="17"/>
      <c r="AC26" s="18">
        <f t="shared" si="9"/>
        <v>333.33333333333331</v>
      </c>
      <c r="AD26" s="18">
        <f t="shared" si="9"/>
        <v>269</v>
      </c>
      <c r="AE26" s="28">
        <f t="shared" si="9"/>
        <v>0.80736344011919348</v>
      </c>
      <c r="AF26" s="16"/>
      <c r="AG26" s="17"/>
      <c r="AH26" s="18">
        <f t="shared" si="10"/>
        <v>39</v>
      </c>
      <c r="AI26" s="19">
        <f t="shared" si="11"/>
        <v>9.154929577464789E-2</v>
      </c>
      <c r="AJ26" s="18">
        <f t="shared" si="12"/>
        <v>23</v>
      </c>
      <c r="AK26" s="19">
        <f t="shared" si="13"/>
        <v>6.6091954022988508E-2</v>
      </c>
      <c r="AL26" s="19">
        <f t="shared" si="14"/>
        <v>-1.9051946085112847E-2</v>
      </c>
      <c r="AM26" s="16"/>
      <c r="AN26" s="17"/>
      <c r="AO26" s="20">
        <f t="shared" si="15"/>
        <v>356</v>
      </c>
      <c r="AP26" s="19">
        <f t="shared" si="16"/>
        <v>3.2660550458715596</v>
      </c>
      <c r="AQ26" s="20">
        <f t="shared" si="17"/>
        <v>283</v>
      </c>
      <c r="AR26" s="19">
        <f t="shared" si="18"/>
        <v>3.2159090909090908</v>
      </c>
      <c r="AS26" s="19">
        <f t="shared" si="19"/>
        <v>-9.4899871756930487E-3</v>
      </c>
      <c r="AT26" s="16"/>
      <c r="AU26" s="17"/>
    </row>
    <row r="27" spans="1:47" x14ac:dyDescent="0.25">
      <c r="A27" s="8">
        <v>519</v>
      </c>
      <c r="B27" s="52" t="s">
        <v>27</v>
      </c>
      <c r="C27" s="38"/>
      <c r="D27" s="9">
        <v>174</v>
      </c>
      <c r="E27" s="9">
        <v>124</v>
      </c>
      <c r="F27" s="27">
        <f t="shared" si="5"/>
        <v>0.71264367816091956</v>
      </c>
      <c r="G27" s="16"/>
      <c r="H27" s="17"/>
      <c r="I27" s="9">
        <v>162</v>
      </c>
      <c r="J27" s="9">
        <v>112</v>
      </c>
      <c r="K27" s="27">
        <f t="shared" si="6"/>
        <v>0.69135802469135799</v>
      </c>
      <c r="L27" s="16"/>
      <c r="M27" s="17"/>
      <c r="N27" s="9">
        <v>256</v>
      </c>
      <c r="O27" s="9">
        <v>194</v>
      </c>
      <c r="P27" s="15">
        <f t="shared" si="7"/>
        <v>0.7578125</v>
      </c>
      <c r="Q27" s="16"/>
      <c r="R27" s="17"/>
      <c r="S27" s="9">
        <v>440</v>
      </c>
      <c r="T27" s="9">
        <v>270</v>
      </c>
      <c r="U27" s="15">
        <f t="shared" si="8"/>
        <v>0.61363636363636365</v>
      </c>
      <c r="V27" s="16"/>
      <c r="W27" s="17"/>
      <c r="X27" s="9">
        <v>322</v>
      </c>
      <c r="Y27" s="9">
        <v>222</v>
      </c>
      <c r="Z27" s="15">
        <f t="shared" si="4"/>
        <v>0.68944099378881984</v>
      </c>
      <c r="AA27" s="16"/>
      <c r="AB27" s="17"/>
      <c r="AC27" s="18">
        <f t="shared" si="9"/>
        <v>339.33333333333331</v>
      </c>
      <c r="AD27" s="18">
        <f t="shared" si="9"/>
        <v>228.66666666666666</v>
      </c>
      <c r="AE27" s="28">
        <f t="shared" si="9"/>
        <v>0.68696328580839461</v>
      </c>
      <c r="AF27" s="16"/>
      <c r="AG27" s="17"/>
      <c r="AH27" s="18">
        <f t="shared" si="10"/>
        <v>-118</v>
      </c>
      <c r="AI27" s="19">
        <f t="shared" si="11"/>
        <v>-0.26818181818181819</v>
      </c>
      <c r="AJ27" s="18">
        <f t="shared" si="12"/>
        <v>-48</v>
      </c>
      <c r="AK27" s="19">
        <f t="shared" si="13"/>
        <v>-0.17777777777777778</v>
      </c>
      <c r="AL27" s="19">
        <f t="shared" si="14"/>
        <v>7.5804630152456198E-2</v>
      </c>
      <c r="AM27" s="16"/>
      <c r="AN27" s="17"/>
      <c r="AO27" s="20">
        <f t="shared" si="15"/>
        <v>66</v>
      </c>
      <c r="AP27" s="19">
        <f t="shared" si="16"/>
        <v>0.2578125</v>
      </c>
      <c r="AQ27" s="20">
        <f t="shared" si="17"/>
        <v>28</v>
      </c>
      <c r="AR27" s="19">
        <f t="shared" si="18"/>
        <v>0.14432989690721648</v>
      </c>
      <c r="AS27" s="19">
        <f t="shared" si="19"/>
        <v>-6.8371506211180155E-2</v>
      </c>
      <c r="AT27" s="16"/>
      <c r="AU27" s="17"/>
    </row>
    <row r="28" spans="1:47" x14ac:dyDescent="0.25">
      <c r="A28" s="8">
        <v>514</v>
      </c>
      <c r="B28" s="52" t="s">
        <v>28</v>
      </c>
      <c r="C28" s="38"/>
      <c r="D28" s="9">
        <v>879</v>
      </c>
      <c r="E28" s="9">
        <v>676</v>
      </c>
      <c r="F28" s="27">
        <f t="shared" si="5"/>
        <v>0.76905574516496022</v>
      </c>
      <c r="G28" s="16"/>
      <c r="H28" s="17"/>
      <c r="I28" s="9">
        <v>977</v>
      </c>
      <c r="J28" s="9">
        <v>758</v>
      </c>
      <c r="K28" s="27">
        <f t="shared" si="6"/>
        <v>0.77584442169907886</v>
      </c>
      <c r="L28" s="16"/>
      <c r="M28" s="17"/>
      <c r="N28" s="9">
        <v>890</v>
      </c>
      <c r="O28" s="9">
        <v>688</v>
      </c>
      <c r="P28" s="15">
        <f t="shared" si="7"/>
        <v>0.77303370786516856</v>
      </c>
      <c r="Q28" s="16"/>
      <c r="R28" s="17"/>
      <c r="S28" s="9">
        <v>923</v>
      </c>
      <c r="T28" s="9">
        <v>743</v>
      </c>
      <c r="U28" s="15">
        <f t="shared" si="8"/>
        <v>0.80498374864572053</v>
      </c>
      <c r="V28" s="16"/>
      <c r="W28" s="17"/>
      <c r="X28" s="9">
        <v>980</v>
      </c>
      <c r="Y28" s="9">
        <v>801</v>
      </c>
      <c r="Z28" s="15">
        <f t="shared" si="4"/>
        <v>0.81734693877551023</v>
      </c>
      <c r="AA28" s="16"/>
      <c r="AB28" s="17"/>
      <c r="AC28" s="18">
        <f t="shared" si="9"/>
        <v>931</v>
      </c>
      <c r="AD28" s="18">
        <f t="shared" si="9"/>
        <v>744</v>
      </c>
      <c r="AE28" s="28">
        <f t="shared" si="9"/>
        <v>0.79845479842879985</v>
      </c>
      <c r="AF28" s="16"/>
      <c r="AG28" s="17"/>
      <c r="AH28" s="18">
        <f t="shared" si="10"/>
        <v>57</v>
      </c>
      <c r="AI28" s="19">
        <f t="shared" si="11"/>
        <v>6.1755146262188518E-2</v>
      </c>
      <c r="AJ28" s="18">
        <f t="shared" si="12"/>
        <v>58</v>
      </c>
      <c r="AK28" s="19">
        <f t="shared" si="13"/>
        <v>7.8061911170928672E-2</v>
      </c>
      <c r="AL28" s="19">
        <f t="shared" si="14"/>
        <v>1.2363190129789703E-2</v>
      </c>
      <c r="AM28" s="16"/>
      <c r="AN28" s="17"/>
      <c r="AO28" s="20">
        <f t="shared" si="15"/>
        <v>90</v>
      </c>
      <c r="AP28" s="19">
        <f t="shared" si="16"/>
        <v>0.10112359550561797</v>
      </c>
      <c r="AQ28" s="20">
        <f t="shared" si="17"/>
        <v>113</v>
      </c>
      <c r="AR28" s="19">
        <f t="shared" si="18"/>
        <v>0.16424418604651161</v>
      </c>
      <c r="AS28" s="19">
        <f t="shared" si="19"/>
        <v>4.4313230910341672E-2</v>
      </c>
      <c r="AT28" s="16"/>
      <c r="AU28" s="17"/>
    </row>
    <row r="29" spans="1:47" x14ac:dyDescent="0.25">
      <c r="A29" s="8">
        <v>529</v>
      </c>
      <c r="B29" s="52" t="s">
        <v>29</v>
      </c>
      <c r="C29" s="38"/>
      <c r="D29" s="9" t="s">
        <v>78</v>
      </c>
      <c r="E29" s="9" t="s">
        <v>79</v>
      </c>
      <c r="F29" s="27" t="s">
        <v>80</v>
      </c>
      <c r="G29" s="16"/>
      <c r="H29" s="17"/>
      <c r="I29" s="9" t="s">
        <v>85</v>
      </c>
      <c r="J29" s="9" t="s">
        <v>86</v>
      </c>
      <c r="K29" s="15" t="s">
        <v>87</v>
      </c>
      <c r="L29" s="16"/>
      <c r="M29" s="17"/>
      <c r="N29" s="9" t="s">
        <v>92</v>
      </c>
      <c r="O29" s="9" t="s">
        <v>93</v>
      </c>
      <c r="P29" s="15" t="s">
        <v>94</v>
      </c>
      <c r="Q29" s="16"/>
      <c r="R29" s="17"/>
      <c r="S29" s="9" t="s">
        <v>100</v>
      </c>
      <c r="T29" s="9" t="s">
        <v>101</v>
      </c>
      <c r="U29" s="15" t="s">
        <v>102</v>
      </c>
      <c r="V29" s="16"/>
      <c r="W29" s="17"/>
      <c r="X29" s="9" t="s">
        <v>109</v>
      </c>
      <c r="Y29" s="9" t="s">
        <v>110</v>
      </c>
      <c r="Z29" s="15" t="s">
        <v>111</v>
      </c>
      <c r="AA29" s="16"/>
      <c r="AB29" s="17"/>
      <c r="AC29" s="67" t="s">
        <v>115</v>
      </c>
      <c r="AD29" s="67" t="s">
        <v>116</v>
      </c>
      <c r="AE29" s="68" t="s">
        <v>117</v>
      </c>
      <c r="AF29" s="16"/>
      <c r="AG29" s="17"/>
      <c r="AH29" s="67" t="s">
        <v>118</v>
      </c>
      <c r="AI29" s="69" t="s">
        <v>119</v>
      </c>
      <c r="AJ29" s="67" t="s">
        <v>120</v>
      </c>
      <c r="AK29" s="69" t="s">
        <v>121</v>
      </c>
      <c r="AL29" s="69" t="s">
        <v>122</v>
      </c>
      <c r="AM29" s="16"/>
      <c r="AN29" s="17"/>
      <c r="AO29" s="44" t="s">
        <v>123</v>
      </c>
      <c r="AP29" s="69" t="s">
        <v>124</v>
      </c>
      <c r="AQ29" s="44" t="s">
        <v>125</v>
      </c>
      <c r="AR29" s="69" t="s">
        <v>126</v>
      </c>
      <c r="AS29" s="69" t="s">
        <v>127</v>
      </c>
      <c r="AT29" s="16"/>
      <c r="AU29" s="17"/>
    </row>
    <row r="30" spans="1:47" x14ac:dyDescent="0.25">
      <c r="A30" s="8" t="s">
        <v>14</v>
      </c>
      <c r="B30" s="52" t="s">
        <v>30</v>
      </c>
      <c r="C30" s="38"/>
      <c r="D30" s="9">
        <v>218</v>
      </c>
      <c r="E30" s="9">
        <v>156</v>
      </c>
      <c r="F30" s="27">
        <f t="shared" ref="F30:F62" si="20">E30/D30</f>
        <v>0.7155963302752294</v>
      </c>
      <c r="G30" s="16"/>
      <c r="H30" s="17"/>
      <c r="I30" s="9">
        <v>134</v>
      </c>
      <c r="J30" s="9">
        <v>89</v>
      </c>
      <c r="K30" s="27">
        <f t="shared" ref="K30:K62" si="21">J30/I30</f>
        <v>0.66417910447761197</v>
      </c>
      <c r="L30" s="16"/>
      <c r="M30" s="17"/>
      <c r="N30" s="9">
        <v>178</v>
      </c>
      <c r="O30" s="9">
        <v>122</v>
      </c>
      <c r="P30" s="15">
        <f t="shared" ref="P30:P35" si="22">O30/N30</f>
        <v>0.6853932584269663</v>
      </c>
      <c r="Q30" s="16"/>
      <c r="R30" s="17"/>
      <c r="S30" s="9">
        <v>138</v>
      </c>
      <c r="T30" s="9">
        <v>94</v>
      </c>
      <c r="U30" s="15">
        <f t="shared" ref="U30:U35" si="23">T30/S30</f>
        <v>0.6811594202898551</v>
      </c>
      <c r="V30" s="16"/>
      <c r="W30" s="17"/>
      <c r="X30" s="9">
        <v>107</v>
      </c>
      <c r="Y30" s="9">
        <v>74</v>
      </c>
      <c r="Z30" s="15">
        <f t="shared" si="4"/>
        <v>0.69158878504672894</v>
      </c>
      <c r="AA30" s="16"/>
      <c r="AB30" s="17"/>
      <c r="AC30" s="18">
        <f t="shared" ref="AC30:AC32" si="24">AVERAGE(X30,S30,N30)</f>
        <v>141</v>
      </c>
      <c r="AD30" s="18">
        <f t="shared" ref="AD30:AD32" si="25">AVERAGE(Y30,T30,O30)</f>
        <v>96.666666666666671</v>
      </c>
      <c r="AE30" s="28">
        <f t="shared" ref="AE30:AE32" si="26">AVERAGE(Z30,U30,P30)</f>
        <v>0.68604715458785004</v>
      </c>
      <c r="AF30" s="16"/>
      <c r="AG30" s="17"/>
      <c r="AH30" s="18">
        <f t="shared" si="10"/>
        <v>-31</v>
      </c>
      <c r="AI30" s="19">
        <f t="shared" si="11"/>
        <v>-0.22463768115942029</v>
      </c>
      <c r="AJ30" s="18">
        <f t="shared" si="12"/>
        <v>-20</v>
      </c>
      <c r="AK30" s="19">
        <f t="shared" si="13"/>
        <v>-0.21276595744680851</v>
      </c>
      <c r="AL30" s="19">
        <f t="shared" si="14"/>
        <v>1.0429364756873838E-2</v>
      </c>
      <c r="AM30" s="16"/>
      <c r="AN30" s="17"/>
      <c r="AO30" s="20">
        <f t="shared" si="15"/>
        <v>-71</v>
      </c>
      <c r="AP30" s="19">
        <f t="shared" si="16"/>
        <v>-0.398876404494382</v>
      </c>
      <c r="AQ30" s="20">
        <f t="shared" si="17"/>
        <v>-48</v>
      </c>
      <c r="AR30" s="19">
        <f t="shared" si="18"/>
        <v>-0.39344262295081966</v>
      </c>
      <c r="AS30" s="19">
        <f t="shared" si="19"/>
        <v>6.1955266197626369E-3</v>
      </c>
      <c r="AU30" s="12"/>
    </row>
    <row r="31" spans="1:47" x14ac:dyDescent="0.25">
      <c r="A31" s="8" t="s">
        <v>14</v>
      </c>
      <c r="B31" s="52" t="s">
        <v>31</v>
      </c>
      <c r="C31" s="38"/>
      <c r="D31" s="9">
        <v>97</v>
      </c>
      <c r="E31" s="9">
        <v>61</v>
      </c>
      <c r="F31" s="27">
        <f t="shared" si="20"/>
        <v>0.62886597938144329</v>
      </c>
      <c r="G31" s="16"/>
      <c r="H31" s="17"/>
      <c r="I31" s="9">
        <v>110</v>
      </c>
      <c r="J31" s="9">
        <v>77</v>
      </c>
      <c r="K31" s="27">
        <f t="shared" si="21"/>
        <v>0.7</v>
      </c>
      <c r="L31" s="16"/>
      <c r="M31" s="17"/>
      <c r="N31" s="9">
        <v>83</v>
      </c>
      <c r="O31" s="9">
        <v>61</v>
      </c>
      <c r="P31" s="15">
        <f t="shared" si="22"/>
        <v>0.73493975903614461</v>
      </c>
      <c r="Q31" s="16"/>
      <c r="R31" s="17"/>
      <c r="S31" s="9">
        <v>85</v>
      </c>
      <c r="T31" s="9">
        <v>55</v>
      </c>
      <c r="U31" s="15">
        <f t="shared" si="23"/>
        <v>0.6470588235294118</v>
      </c>
      <c r="V31" s="16"/>
      <c r="W31" s="17"/>
      <c r="X31" s="9">
        <v>49</v>
      </c>
      <c r="Y31" s="9">
        <v>34</v>
      </c>
      <c r="Z31" s="15">
        <f t="shared" si="4"/>
        <v>0.69387755102040816</v>
      </c>
      <c r="AA31" s="16"/>
      <c r="AB31" s="17"/>
      <c r="AC31" s="18">
        <f t="shared" si="24"/>
        <v>72.333333333333329</v>
      </c>
      <c r="AD31" s="18">
        <f t="shared" si="25"/>
        <v>50</v>
      </c>
      <c r="AE31" s="28">
        <f t="shared" si="26"/>
        <v>0.69195871119532149</v>
      </c>
      <c r="AF31" s="16"/>
      <c r="AG31" s="17"/>
      <c r="AH31" s="18">
        <f t="shared" si="10"/>
        <v>-36</v>
      </c>
      <c r="AI31" s="19">
        <f t="shared" si="11"/>
        <v>-0.42352941176470588</v>
      </c>
      <c r="AJ31" s="18">
        <f t="shared" si="12"/>
        <v>-21</v>
      </c>
      <c r="AK31" s="19">
        <f t="shared" si="13"/>
        <v>-0.38181818181818183</v>
      </c>
      <c r="AL31" s="19">
        <f t="shared" si="14"/>
        <v>4.6818727490996359E-2</v>
      </c>
      <c r="AM31" s="16"/>
      <c r="AN31" s="17"/>
      <c r="AO31" s="20">
        <f t="shared" si="15"/>
        <v>-34</v>
      </c>
      <c r="AP31" s="19">
        <f t="shared" si="16"/>
        <v>-0.40963855421686746</v>
      </c>
      <c r="AQ31" s="20">
        <f t="shared" si="17"/>
        <v>-27</v>
      </c>
      <c r="AR31" s="19">
        <f t="shared" si="18"/>
        <v>-0.44262295081967212</v>
      </c>
      <c r="AS31" s="19">
        <f t="shared" si="19"/>
        <v>-4.1062208015736457E-2</v>
      </c>
      <c r="AU31" s="12"/>
    </row>
    <row r="32" spans="1:47" x14ac:dyDescent="0.25">
      <c r="A32" s="8" t="s">
        <v>14</v>
      </c>
      <c r="B32" s="52" t="s">
        <v>32</v>
      </c>
      <c r="C32" s="38"/>
      <c r="D32" s="9">
        <v>293</v>
      </c>
      <c r="E32" s="9">
        <v>177</v>
      </c>
      <c r="F32" s="27">
        <f t="shared" si="20"/>
        <v>0.60409556313993173</v>
      </c>
      <c r="G32" s="16"/>
      <c r="H32" s="17"/>
      <c r="I32" s="9">
        <v>299</v>
      </c>
      <c r="J32" s="9">
        <v>194</v>
      </c>
      <c r="K32" s="27">
        <f t="shared" si="21"/>
        <v>0.6488294314381271</v>
      </c>
      <c r="L32" s="16"/>
      <c r="M32" s="17"/>
      <c r="N32" s="9">
        <v>247</v>
      </c>
      <c r="O32" s="9">
        <v>161</v>
      </c>
      <c r="P32" s="15">
        <f t="shared" si="22"/>
        <v>0.65182186234817818</v>
      </c>
      <c r="Q32" s="16"/>
      <c r="R32" s="17"/>
      <c r="S32" s="9">
        <v>251</v>
      </c>
      <c r="T32" s="9">
        <v>165</v>
      </c>
      <c r="U32" s="15">
        <f t="shared" si="23"/>
        <v>0.65737051792828682</v>
      </c>
      <c r="V32" s="16"/>
      <c r="W32" s="17"/>
      <c r="X32" s="9">
        <v>238</v>
      </c>
      <c r="Y32" s="9">
        <v>151</v>
      </c>
      <c r="Z32" s="15">
        <f t="shared" si="4"/>
        <v>0.63445378151260501</v>
      </c>
      <c r="AA32" s="16"/>
      <c r="AB32" s="17"/>
      <c r="AC32" s="18">
        <f t="shared" si="24"/>
        <v>245.33333333333334</v>
      </c>
      <c r="AD32" s="18">
        <f t="shared" si="25"/>
        <v>159</v>
      </c>
      <c r="AE32" s="28">
        <f t="shared" si="26"/>
        <v>0.64788205392969</v>
      </c>
      <c r="AF32" s="16"/>
      <c r="AG32" s="17"/>
      <c r="AH32" s="18">
        <f t="shared" si="10"/>
        <v>-13</v>
      </c>
      <c r="AI32" s="19">
        <f t="shared" si="11"/>
        <v>-5.1792828685258967E-2</v>
      </c>
      <c r="AJ32" s="18">
        <f t="shared" si="12"/>
        <v>-14</v>
      </c>
      <c r="AK32" s="19">
        <f t="shared" si="13"/>
        <v>-8.4848484848484854E-2</v>
      </c>
      <c r="AL32" s="19">
        <f t="shared" si="14"/>
        <v>-2.2916736415681815E-2</v>
      </c>
      <c r="AM32" s="16"/>
      <c r="AN32" s="17"/>
      <c r="AO32" s="20">
        <f t="shared" si="15"/>
        <v>-9</v>
      </c>
      <c r="AP32" s="19">
        <f t="shared" si="16"/>
        <v>-3.643724696356275E-2</v>
      </c>
      <c r="AQ32" s="20">
        <f t="shared" si="17"/>
        <v>-10</v>
      </c>
      <c r="AR32" s="19">
        <f t="shared" si="18"/>
        <v>-6.2111801242236024E-2</v>
      </c>
      <c r="AS32" s="19">
        <f t="shared" si="19"/>
        <v>-1.7368080835573174E-2</v>
      </c>
      <c r="AU32" s="12"/>
    </row>
    <row r="33" spans="1:47" x14ac:dyDescent="0.25">
      <c r="A33" s="8" t="s">
        <v>14</v>
      </c>
      <c r="B33" s="52" t="s">
        <v>33</v>
      </c>
      <c r="C33" s="38"/>
      <c r="D33" s="9">
        <v>209</v>
      </c>
      <c r="E33" s="9">
        <v>129</v>
      </c>
      <c r="F33" s="27">
        <f t="shared" si="20"/>
        <v>0.61722488038277512</v>
      </c>
      <c r="G33" s="16"/>
      <c r="H33" s="17"/>
      <c r="I33" s="9">
        <v>133</v>
      </c>
      <c r="J33" s="9">
        <v>70</v>
      </c>
      <c r="K33" s="27">
        <f t="shared" si="21"/>
        <v>0.52631578947368418</v>
      </c>
      <c r="L33" s="16"/>
      <c r="M33" s="17"/>
      <c r="N33" s="9">
        <v>144</v>
      </c>
      <c r="O33" s="9">
        <v>78</v>
      </c>
      <c r="P33" s="15">
        <f t="shared" si="22"/>
        <v>0.54166666666666663</v>
      </c>
      <c r="Q33" s="16"/>
      <c r="R33" s="17"/>
      <c r="S33" s="9">
        <v>177</v>
      </c>
      <c r="T33" s="9">
        <v>93</v>
      </c>
      <c r="U33" s="15">
        <f t="shared" si="23"/>
        <v>0.52542372881355937</v>
      </c>
      <c r="V33" s="16"/>
      <c r="W33" s="17"/>
      <c r="X33" s="9">
        <v>143</v>
      </c>
      <c r="Y33" s="9">
        <v>73</v>
      </c>
      <c r="Z33" s="15">
        <f t="shared" si="4"/>
        <v>0.51048951048951052</v>
      </c>
      <c r="AA33" s="16"/>
      <c r="AB33" s="17"/>
      <c r="AC33" s="18">
        <f t="shared" ref="AC33:AC64" si="27">AVERAGE(X33,S33,N33)</f>
        <v>154.66666666666666</v>
      </c>
      <c r="AD33" s="18">
        <f t="shared" ref="AD33:AD64" si="28">AVERAGE(Y33,T33,O33)</f>
        <v>81.333333333333329</v>
      </c>
      <c r="AE33" s="28">
        <f t="shared" ref="AE33:AE64" si="29">AVERAGE(Z33,U33,P33)</f>
        <v>0.52585996865657891</v>
      </c>
      <c r="AF33" s="16"/>
      <c r="AG33" s="17"/>
      <c r="AH33" s="18">
        <f t="shared" ref="AH33" si="30">X33-S33</f>
        <v>-34</v>
      </c>
      <c r="AI33" s="19">
        <f t="shared" ref="AI33" si="31">IF(S33=0,"--",AH33/S33)</f>
        <v>-0.19209039548022599</v>
      </c>
      <c r="AJ33" s="18">
        <f t="shared" ref="AJ33" si="32">Y33-T33</f>
        <v>-20</v>
      </c>
      <c r="AK33" s="19">
        <f t="shared" ref="AK33" si="33">IF(T33=0,"--",AJ33/T33)</f>
        <v>-0.21505376344086022</v>
      </c>
      <c r="AL33" s="19">
        <f t="shared" ref="AL33" si="34">Z33-U33</f>
        <v>-1.4934218324048842E-2</v>
      </c>
      <c r="AM33" s="16"/>
      <c r="AN33" s="17"/>
      <c r="AO33" s="20">
        <f t="shared" ref="AO33" si="35">X33-N33</f>
        <v>-1</v>
      </c>
      <c r="AP33" s="19">
        <f t="shared" ref="AP33" si="36">IF(N33=0,"--",AO33/N33)</f>
        <v>-6.9444444444444441E-3</v>
      </c>
      <c r="AQ33" s="20">
        <f t="shared" ref="AQ33" si="37">Y33-O33</f>
        <v>-5</v>
      </c>
      <c r="AR33" s="19">
        <f t="shared" ref="AR33" si="38">IF(O33=0,"--",AQ33/O33)</f>
        <v>-6.4102564102564097E-2</v>
      </c>
      <c r="AS33" s="19">
        <f t="shared" ref="AS33" si="39">Z33-P33</f>
        <v>-3.1177156177156107E-2</v>
      </c>
      <c r="AU33" s="12"/>
    </row>
    <row r="34" spans="1:47" x14ac:dyDescent="0.25">
      <c r="A34" s="8">
        <v>513</v>
      </c>
      <c r="B34" s="52" t="s">
        <v>34</v>
      </c>
      <c r="C34" s="38"/>
      <c r="D34" s="9">
        <v>748</v>
      </c>
      <c r="E34" s="9">
        <v>585</v>
      </c>
      <c r="F34" s="27">
        <f t="shared" si="20"/>
        <v>0.78208556149732622</v>
      </c>
      <c r="G34" s="16"/>
      <c r="H34" s="17"/>
      <c r="I34" s="9">
        <v>668</v>
      </c>
      <c r="J34" s="9">
        <v>545</v>
      </c>
      <c r="K34" s="27">
        <f t="shared" si="21"/>
        <v>0.81586826347305386</v>
      </c>
      <c r="L34" s="16"/>
      <c r="M34" s="17"/>
      <c r="N34" s="9">
        <v>549</v>
      </c>
      <c r="O34" s="9">
        <v>441</v>
      </c>
      <c r="P34" s="15">
        <f t="shared" si="22"/>
        <v>0.80327868852459017</v>
      </c>
      <c r="Q34" s="16"/>
      <c r="R34" s="17"/>
      <c r="S34" s="9">
        <v>534</v>
      </c>
      <c r="T34" s="9">
        <v>441</v>
      </c>
      <c r="U34" s="15">
        <f t="shared" si="23"/>
        <v>0.8258426966292135</v>
      </c>
      <c r="V34" s="16"/>
      <c r="W34" s="17"/>
      <c r="X34" s="9">
        <v>552</v>
      </c>
      <c r="Y34" s="9">
        <v>458</v>
      </c>
      <c r="Z34" s="15">
        <f t="shared" si="4"/>
        <v>0.82971014492753625</v>
      </c>
      <c r="AA34" s="16"/>
      <c r="AB34" s="17"/>
      <c r="AC34" s="18">
        <f t="shared" si="27"/>
        <v>545</v>
      </c>
      <c r="AD34" s="18">
        <f t="shared" si="28"/>
        <v>446.66666666666669</v>
      </c>
      <c r="AE34" s="28">
        <f t="shared" si="29"/>
        <v>0.81961051002711327</v>
      </c>
      <c r="AF34" s="16"/>
      <c r="AG34" s="17"/>
      <c r="AH34" s="18">
        <f t="shared" ref="AH34:AH64" si="40">X34-S34</f>
        <v>18</v>
      </c>
      <c r="AI34" s="19">
        <f t="shared" ref="AI34:AI64" si="41">IF(S34=0,"--",AH34/S34)</f>
        <v>3.3707865168539325E-2</v>
      </c>
      <c r="AJ34" s="18">
        <f t="shared" ref="AJ34:AJ64" si="42">Y34-T34</f>
        <v>17</v>
      </c>
      <c r="AK34" s="19">
        <f t="shared" ref="AK34:AK64" si="43">IF(T34=0,"--",AJ34/T34)</f>
        <v>3.8548752834467119E-2</v>
      </c>
      <c r="AL34" s="19">
        <f t="shared" ref="AL34:AL64" si="44">Z34-U34</f>
        <v>3.8674482983227509E-3</v>
      </c>
      <c r="AM34" s="16"/>
      <c r="AN34" s="17"/>
      <c r="AO34" s="20">
        <f t="shared" ref="AO34:AO64" si="45">X34-N34</f>
        <v>3</v>
      </c>
      <c r="AP34" s="19">
        <f t="shared" ref="AP34:AP64" si="46">IF(N34=0,"--",AO34/N34)</f>
        <v>5.4644808743169399E-3</v>
      </c>
      <c r="AQ34" s="20">
        <f t="shared" ref="AQ34:AQ64" si="47">Y34-O34</f>
        <v>17</v>
      </c>
      <c r="AR34" s="19">
        <f t="shared" ref="AR34:AR64" si="48">IF(O34=0,"--",AQ34/O34)</f>
        <v>3.8548752834467119E-2</v>
      </c>
      <c r="AS34" s="19">
        <f t="shared" ref="AS34:AS64" si="49">Z34-P34</f>
        <v>2.6431456402946085E-2</v>
      </c>
      <c r="AU34" s="12"/>
    </row>
    <row r="35" spans="1:47" x14ac:dyDescent="0.25">
      <c r="A35" s="8">
        <v>525</v>
      </c>
      <c r="B35" s="52" t="s">
        <v>35</v>
      </c>
      <c r="C35" s="38"/>
      <c r="D35" s="9">
        <v>919</v>
      </c>
      <c r="E35" s="9">
        <v>726</v>
      </c>
      <c r="F35" s="27">
        <f t="shared" si="20"/>
        <v>0.78998911860718168</v>
      </c>
      <c r="G35" s="16"/>
      <c r="H35" s="17"/>
      <c r="I35" s="9">
        <v>943</v>
      </c>
      <c r="J35" s="9">
        <v>726</v>
      </c>
      <c r="K35" s="27">
        <f t="shared" si="21"/>
        <v>0.76988335100742311</v>
      </c>
      <c r="L35" s="16"/>
      <c r="M35" s="17"/>
      <c r="N35" s="9">
        <v>952</v>
      </c>
      <c r="O35" s="9">
        <v>732</v>
      </c>
      <c r="P35" s="15">
        <f t="shared" si="22"/>
        <v>0.76890756302521013</v>
      </c>
      <c r="Q35" s="16"/>
      <c r="R35" s="17"/>
      <c r="S35" s="9">
        <v>1084</v>
      </c>
      <c r="T35" s="9">
        <v>852</v>
      </c>
      <c r="U35" s="15">
        <f t="shared" si="23"/>
        <v>0.7859778597785978</v>
      </c>
      <c r="V35" s="16"/>
      <c r="W35" s="17"/>
      <c r="X35" s="9">
        <v>1257</v>
      </c>
      <c r="Y35" s="9">
        <v>1017</v>
      </c>
      <c r="Z35" s="15">
        <f t="shared" si="4"/>
        <v>0.80906921241050123</v>
      </c>
      <c r="AA35" s="16"/>
      <c r="AB35" s="17"/>
      <c r="AC35" s="18">
        <f t="shared" si="27"/>
        <v>1097.6666666666667</v>
      </c>
      <c r="AD35" s="18">
        <f t="shared" si="28"/>
        <v>867</v>
      </c>
      <c r="AE35" s="28">
        <f t="shared" si="29"/>
        <v>0.78798487840476972</v>
      </c>
      <c r="AF35" s="16"/>
      <c r="AG35" s="17"/>
      <c r="AH35" s="18">
        <f t="shared" si="40"/>
        <v>173</v>
      </c>
      <c r="AI35" s="19">
        <f t="shared" si="41"/>
        <v>0.15959409594095941</v>
      </c>
      <c r="AJ35" s="18">
        <f t="shared" si="42"/>
        <v>165</v>
      </c>
      <c r="AK35" s="19">
        <f t="shared" si="43"/>
        <v>0.19366197183098591</v>
      </c>
      <c r="AL35" s="19">
        <f t="shared" si="44"/>
        <v>2.3091352631903428E-2</v>
      </c>
      <c r="AM35" s="16"/>
      <c r="AN35" s="17"/>
      <c r="AO35" s="20">
        <f t="shared" si="45"/>
        <v>305</v>
      </c>
      <c r="AP35" s="19">
        <f t="shared" si="46"/>
        <v>0.32037815126050423</v>
      </c>
      <c r="AQ35" s="20">
        <f t="shared" si="47"/>
        <v>285</v>
      </c>
      <c r="AR35" s="19">
        <f t="shared" si="48"/>
        <v>0.38934426229508196</v>
      </c>
      <c r="AS35" s="19">
        <f t="shared" si="49"/>
        <v>4.0161649385291098E-2</v>
      </c>
      <c r="AU35" s="12"/>
    </row>
    <row r="36" spans="1:47" x14ac:dyDescent="0.25">
      <c r="A36" s="8">
        <v>520</v>
      </c>
      <c r="B36" s="52" t="s">
        <v>36</v>
      </c>
      <c r="C36" s="38"/>
      <c r="D36" s="9">
        <v>381</v>
      </c>
      <c r="E36" s="9">
        <v>314</v>
      </c>
      <c r="F36" s="27">
        <f t="shared" si="20"/>
        <v>0.8241469816272966</v>
      </c>
      <c r="G36" s="16"/>
      <c r="H36" s="17"/>
      <c r="I36" s="9">
        <v>367</v>
      </c>
      <c r="J36" s="9">
        <v>296</v>
      </c>
      <c r="K36" s="27">
        <f t="shared" si="21"/>
        <v>0.80653950953678477</v>
      </c>
      <c r="L36" s="16"/>
      <c r="M36" s="17"/>
      <c r="N36" s="9">
        <v>369</v>
      </c>
      <c r="O36" s="9">
        <v>309</v>
      </c>
      <c r="P36" s="15">
        <f t="shared" ref="P36:P62" si="50">SUM(O36/N36)</f>
        <v>0.83739837398373984</v>
      </c>
      <c r="Q36" s="16"/>
      <c r="R36" s="17"/>
      <c r="S36" s="9">
        <v>329</v>
      </c>
      <c r="T36" s="9">
        <v>279</v>
      </c>
      <c r="U36" s="15">
        <f t="shared" ref="U36:U62" si="51">SUM(T36/S36)</f>
        <v>0.84802431610942253</v>
      </c>
      <c r="V36" s="16"/>
      <c r="W36" s="17"/>
      <c r="X36" s="9">
        <v>320</v>
      </c>
      <c r="Y36" s="9">
        <v>269</v>
      </c>
      <c r="Z36" s="15">
        <f t="shared" ref="Z36:Z62" si="52">SUM(Y36/X36)</f>
        <v>0.84062499999999996</v>
      </c>
      <c r="AA36" s="16"/>
      <c r="AB36" s="17"/>
      <c r="AC36" s="18">
        <f t="shared" si="27"/>
        <v>339.33333333333331</v>
      </c>
      <c r="AD36" s="18">
        <f t="shared" si="28"/>
        <v>285.66666666666669</v>
      </c>
      <c r="AE36" s="28">
        <f t="shared" si="29"/>
        <v>0.84201589669772081</v>
      </c>
      <c r="AF36" s="16"/>
      <c r="AG36" s="17"/>
      <c r="AH36" s="18">
        <f t="shared" si="40"/>
        <v>-9</v>
      </c>
      <c r="AI36" s="19">
        <f t="shared" si="41"/>
        <v>-2.7355623100303952E-2</v>
      </c>
      <c r="AJ36" s="18">
        <f t="shared" si="42"/>
        <v>-10</v>
      </c>
      <c r="AK36" s="19">
        <f t="shared" si="43"/>
        <v>-3.5842293906810034E-2</v>
      </c>
      <c r="AL36" s="19">
        <f t="shared" si="44"/>
        <v>-7.3993161094225712E-3</v>
      </c>
      <c r="AM36" s="16"/>
      <c r="AN36" s="17"/>
      <c r="AO36" s="20">
        <f t="shared" si="45"/>
        <v>-49</v>
      </c>
      <c r="AP36" s="19">
        <f t="shared" si="46"/>
        <v>-0.13279132791327913</v>
      </c>
      <c r="AQ36" s="20">
        <f t="shared" si="47"/>
        <v>-40</v>
      </c>
      <c r="AR36" s="19">
        <f t="shared" si="48"/>
        <v>-0.12944983818770225</v>
      </c>
      <c r="AS36" s="19">
        <f t="shared" si="49"/>
        <v>3.2266260162601146E-3</v>
      </c>
      <c r="AU36" s="12"/>
    </row>
    <row r="37" spans="1:47" x14ac:dyDescent="0.25">
      <c r="A37" s="8">
        <v>501</v>
      </c>
      <c r="B37" s="52" t="s">
        <v>37</v>
      </c>
      <c r="C37" s="38"/>
      <c r="D37" s="9">
        <v>1028</v>
      </c>
      <c r="E37" s="9">
        <v>695</v>
      </c>
      <c r="F37" s="27">
        <f t="shared" si="20"/>
        <v>0.67607003891050588</v>
      </c>
      <c r="G37" s="16"/>
      <c r="H37" s="17"/>
      <c r="I37" s="9">
        <v>965</v>
      </c>
      <c r="J37" s="9">
        <v>681</v>
      </c>
      <c r="K37" s="27">
        <f t="shared" si="21"/>
        <v>0.70569948186528497</v>
      </c>
      <c r="L37" s="16"/>
      <c r="M37" s="17"/>
      <c r="N37" s="9">
        <v>977</v>
      </c>
      <c r="O37" s="9">
        <v>634</v>
      </c>
      <c r="P37" s="15">
        <f t="shared" si="50"/>
        <v>0.64892528147389972</v>
      </c>
      <c r="Q37" s="16"/>
      <c r="R37" s="17"/>
      <c r="S37" s="9">
        <v>905</v>
      </c>
      <c r="T37" s="9">
        <v>579</v>
      </c>
      <c r="U37" s="15">
        <f t="shared" si="51"/>
        <v>0.63977900552486189</v>
      </c>
      <c r="V37" s="16"/>
      <c r="W37" s="17"/>
      <c r="X37" s="9">
        <v>564</v>
      </c>
      <c r="Y37" s="9">
        <v>426</v>
      </c>
      <c r="Z37" s="15">
        <f t="shared" si="52"/>
        <v>0.75531914893617025</v>
      </c>
      <c r="AA37" s="16"/>
      <c r="AB37" s="17"/>
      <c r="AC37" s="18">
        <f t="shared" si="27"/>
        <v>815.33333333333337</v>
      </c>
      <c r="AD37" s="18">
        <f t="shared" si="28"/>
        <v>546.33333333333337</v>
      </c>
      <c r="AE37" s="28">
        <f t="shared" si="29"/>
        <v>0.68134114531164391</v>
      </c>
      <c r="AF37" s="16"/>
      <c r="AG37" s="17"/>
      <c r="AH37" s="18">
        <f t="shared" si="40"/>
        <v>-341</v>
      </c>
      <c r="AI37" s="19">
        <f t="shared" si="41"/>
        <v>-0.37679558011049724</v>
      </c>
      <c r="AJ37" s="18">
        <f t="shared" si="42"/>
        <v>-153</v>
      </c>
      <c r="AK37" s="19">
        <f t="shared" si="43"/>
        <v>-0.26424870466321243</v>
      </c>
      <c r="AL37" s="19">
        <f t="shared" si="44"/>
        <v>0.11554014341130836</v>
      </c>
      <c r="AM37" s="16"/>
      <c r="AN37" s="17"/>
      <c r="AO37" s="20">
        <f t="shared" si="45"/>
        <v>-413</v>
      </c>
      <c r="AP37" s="19">
        <f t="shared" si="46"/>
        <v>-0.42272262026612079</v>
      </c>
      <c r="AQ37" s="20">
        <f t="shared" si="47"/>
        <v>-208</v>
      </c>
      <c r="AR37" s="19">
        <f t="shared" si="48"/>
        <v>-0.32807570977917982</v>
      </c>
      <c r="AS37" s="19">
        <f t="shared" si="49"/>
        <v>0.10639386746227053</v>
      </c>
      <c r="AU37" s="12"/>
    </row>
    <row r="38" spans="1:47" x14ac:dyDescent="0.25">
      <c r="A38" s="8">
        <v>523</v>
      </c>
      <c r="B38" s="52" t="s">
        <v>38</v>
      </c>
      <c r="C38" s="38"/>
      <c r="D38" s="9">
        <v>458</v>
      </c>
      <c r="E38" s="9">
        <v>375</v>
      </c>
      <c r="F38" s="27">
        <f t="shared" si="20"/>
        <v>0.81877729257641918</v>
      </c>
      <c r="G38" s="16"/>
      <c r="H38" s="17"/>
      <c r="I38" s="9">
        <v>464</v>
      </c>
      <c r="J38" s="9">
        <v>362</v>
      </c>
      <c r="K38" s="27">
        <f t="shared" si="21"/>
        <v>0.78017241379310343</v>
      </c>
      <c r="L38" s="16"/>
      <c r="M38" s="17"/>
      <c r="N38" s="9">
        <v>356</v>
      </c>
      <c r="O38" s="9">
        <v>291</v>
      </c>
      <c r="P38" s="15">
        <f t="shared" si="50"/>
        <v>0.81741573033707871</v>
      </c>
      <c r="Q38" s="16"/>
      <c r="R38" s="17"/>
      <c r="S38" s="9">
        <v>319</v>
      </c>
      <c r="T38" s="9">
        <v>268</v>
      </c>
      <c r="U38" s="15">
        <f t="shared" si="51"/>
        <v>0.84012539184952983</v>
      </c>
      <c r="V38" s="16"/>
      <c r="W38" s="17"/>
      <c r="X38" s="9">
        <v>374</v>
      </c>
      <c r="Y38" s="9">
        <v>319</v>
      </c>
      <c r="Z38" s="15">
        <f t="shared" si="52"/>
        <v>0.8529411764705882</v>
      </c>
      <c r="AA38" s="16"/>
      <c r="AB38" s="17"/>
      <c r="AC38" s="18">
        <f t="shared" si="27"/>
        <v>349.66666666666669</v>
      </c>
      <c r="AD38" s="18">
        <f t="shared" si="28"/>
        <v>292.66666666666669</v>
      </c>
      <c r="AE38" s="28">
        <f t="shared" si="29"/>
        <v>0.83682743288573225</v>
      </c>
      <c r="AF38" s="16"/>
      <c r="AG38" s="17"/>
      <c r="AH38" s="18">
        <f t="shared" si="40"/>
        <v>55</v>
      </c>
      <c r="AI38" s="19">
        <f t="shared" si="41"/>
        <v>0.17241379310344829</v>
      </c>
      <c r="AJ38" s="18">
        <f t="shared" si="42"/>
        <v>51</v>
      </c>
      <c r="AK38" s="19">
        <f t="shared" si="43"/>
        <v>0.19029850746268656</v>
      </c>
      <c r="AL38" s="19">
        <f t="shared" si="44"/>
        <v>1.2815784621058368E-2</v>
      </c>
      <c r="AM38" s="16"/>
      <c r="AN38" s="17"/>
      <c r="AO38" s="20">
        <f t="shared" si="45"/>
        <v>18</v>
      </c>
      <c r="AP38" s="19">
        <f t="shared" si="46"/>
        <v>5.0561797752808987E-2</v>
      </c>
      <c r="AQ38" s="20">
        <f t="shared" si="47"/>
        <v>28</v>
      </c>
      <c r="AR38" s="19">
        <f t="shared" si="48"/>
        <v>9.6219931271477668E-2</v>
      </c>
      <c r="AS38" s="19">
        <f t="shared" si="49"/>
        <v>3.5525446133509497E-2</v>
      </c>
      <c r="AU38" s="12"/>
    </row>
    <row r="39" spans="1:47" x14ac:dyDescent="0.25">
      <c r="A39" s="8">
        <v>532</v>
      </c>
      <c r="B39" s="52" t="s">
        <v>39</v>
      </c>
      <c r="C39" s="38"/>
      <c r="D39" s="9">
        <v>3752</v>
      </c>
      <c r="E39" s="9">
        <v>2726</v>
      </c>
      <c r="F39" s="27">
        <f t="shared" si="20"/>
        <v>0.72654584221748397</v>
      </c>
      <c r="G39" s="16"/>
      <c r="H39" s="17"/>
      <c r="I39" s="9">
        <v>2077</v>
      </c>
      <c r="J39" s="9">
        <v>1484</v>
      </c>
      <c r="K39" s="27">
        <f t="shared" si="21"/>
        <v>0.71449205584978337</v>
      </c>
      <c r="L39" s="16"/>
      <c r="M39" s="17"/>
      <c r="N39" s="9">
        <v>2032</v>
      </c>
      <c r="O39" s="9">
        <v>1508</v>
      </c>
      <c r="P39" s="15">
        <f t="shared" si="50"/>
        <v>0.74212598425196852</v>
      </c>
      <c r="Q39" s="16"/>
      <c r="R39" s="17"/>
      <c r="S39" s="9">
        <v>1823</v>
      </c>
      <c r="T39" s="9">
        <v>1327</v>
      </c>
      <c r="U39" s="15">
        <f t="shared" si="51"/>
        <v>0.72792100932528803</v>
      </c>
      <c r="V39" s="16"/>
      <c r="W39" s="17"/>
      <c r="X39" s="9">
        <v>1455</v>
      </c>
      <c r="Y39" s="9">
        <v>1086</v>
      </c>
      <c r="Z39" s="15">
        <f t="shared" si="52"/>
        <v>0.7463917525773196</v>
      </c>
      <c r="AA39" s="16"/>
      <c r="AB39" s="17"/>
      <c r="AC39" s="18">
        <f t="shared" si="27"/>
        <v>1770</v>
      </c>
      <c r="AD39" s="18">
        <f t="shared" si="28"/>
        <v>1307</v>
      </c>
      <c r="AE39" s="28">
        <f t="shared" si="29"/>
        <v>0.73881291538485871</v>
      </c>
      <c r="AF39" s="16"/>
      <c r="AG39" s="17"/>
      <c r="AH39" s="18">
        <f t="shared" si="40"/>
        <v>-368</v>
      </c>
      <c r="AI39" s="19">
        <f t="shared" si="41"/>
        <v>-0.20186505759736698</v>
      </c>
      <c r="AJ39" s="18">
        <f t="shared" si="42"/>
        <v>-241</v>
      </c>
      <c r="AK39" s="19">
        <f t="shared" si="43"/>
        <v>-0.18161266013564431</v>
      </c>
      <c r="AL39" s="19">
        <f t="shared" si="44"/>
        <v>1.8470743252031574E-2</v>
      </c>
      <c r="AM39" s="16"/>
      <c r="AN39" s="17"/>
      <c r="AO39" s="20">
        <f t="shared" si="45"/>
        <v>-577</v>
      </c>
      <c r="AP39" s="19">
        <f t="shared" si="46"/>
        <v>-0.28395669291338582</v>
      </c>
      <c r="AQ39" s="20">
        <f t="shared" si="47"/>
        <v>-422</v>
      </c>
      <c r="AR39" s="19">
        <f t="shared" si="48"/>
        <v>-0.27984084880636606</v>
      </c>
      <c r="AS39" s="19">
        <f t="shared" si="49"/>
        <v>4.2657683253510825E-3</v>
      </c>
      <c r="AU39" s="12"/>
    </row>
    <row r="40" spans="1:47" x14ac:dyDescent="0.25">
      <c r="A40" s="8">
        <v>517</v>
      </c>
      <c r="B40" s="52" t="s">
        <v>40</v>
      </c>
      <c r="C40" s="38"/>
      <c r="D40" s="9">
        <v>1908</v>
      </c>
      <c r="E40" s="9">
        <v>744</v>
      </c>
      <c r="F40" s="27">
        <f t="shared" si="20"/>
        <v>0.38993710691823902</v>
      </c>
      <c r="G40" s="16"/>
      <c r="H40" s="17"/>
      <c r="I40" s="9">
        <v>2006</v>
      </c>
      <c r="J40" s="9">
        <v>847</v>
      </c>
      <c r="K40" s="27">
        <f t="shared" si="21"/>
        <v>0.42223330009970089</v>
      </c>
      <c r="L40" s="16"/>
      <c r="M40" s="17"/>
      <c r="N40" s="9">
        <v>2019</v>
      </c>
      <c r="O40" s="9">
        <v>949</v>
      </c>
      <c r="P40" s="15">
        <f t="shared" si="50"/>
        <v>0.47003467062902426</v>
      </c>
      <c r="Q40" s="16"/>
      <c r="R40" s="17"/>
      <c r="S40" s="9">
        <v>2168</v>
      </c>
      <c r="T40" s="9">
        <v>916</v>
      </c>
      <c r="U40" s="15">
        <f t="shared" si="51"/>
        <v>0.42250922509225092</v>
      </c>
      <c r="V40" s="16"/>
      <c r="W40" s="17"/>
      <c r="X40" s="9">
        <v>2184</v>
      </c>
      <c r="Y40" s="9">
        <v>984</v>
      </c>
      <c r="Z40" s="15">
        <f t="shared" si="52"/>
        <v>0.45054945054945056</v>
      </c>
      <c r="AA40" s="16"/>
      <c r="AB40" s="17"/>
      <c r="AC40" s="18">
        <f t="shared" si="27"/>
        <v>2123.6666666666665</v>
      </c>
      <c r="AD40" s="18">
        <f t="shared" si="28"/>
        <v>949.66666666666663</v>
      </c>
      <c r="AE40" s="28">
        <f t="shared" si="29"/>
        <v>0.44769778209024191</v>
      </c>
      <c r="AF40" s="16"/>
      <c r="AG40" s="17"/>
      <c r="AH40" s="18">
        <f t="shared" si="40"/>
        <v>16</v>
      </c>
      <c r="AI40" s="19">
        <f t="shared" si="41"/>
        <v>7.3800738007380072E-3</v>
      </c>
      <c r="AJ40" s="18">
        <f t="shared" si="42"/>
        <v>68</v>
      </c>
      <c r="AK40" s="19">
        <f t="shared" si="43"/>
        <v>7.4235807860262015E-2</v>
      </c>
      <c r="AL40" s="19">
        <f t="shared" si="44"/>
        <v>2.8040225457199641E-2</v>
      </c>
      <c r="AM40" s="16"/>
      <c r="AN40" s="17"/>
      <c r="AO40" s="20">
        <f t="shared" si="45"/>
        <v>165</v>
      </c>
      <c r="AP40" s="19">
        <f t="shared" si="46"/>
        <v>8.1723625557206539E-2</v>
      </c>
      <c r="AQ40" s="20">
        <f t="shared" si="47"/>
        <v>35</v>
      </c>
      <c r="AR40" s="19">
        <f t="shared" si="48"/>
        <v>3.6880927291886197E-2</v>
      </c>
      <c r="AS40" s="19">
        <f t="shared" si="49"/>
        <v>-1.9485220079573706E-2</v>
      </c>
      <c r="AU40" s="12"/>
    </row>
    <row r="41" spans="1:47" x14ac:dyDescent="0.25">
      <c r="A41" s="8">
        <v>536</v>
      </c>
      <c r="B41" s="52" t="s">
        <v>41</v>
      </c>
      <c r="C41" s="38"/>
      <c r="D41" s="9">
        <v>850</v>
      </c>
      <c r="E41" s="9">
        <v>549</v>
      </c>
      <c r="F41" s="27">
        <f t="shared" si="20"/>
        <v>0.64588235294117646</v>
      </c>
      <c r="G41" s="16"/>
      <c r="H41" s="17"/>
      <c r="I41" s="9">
        <v>841</v>
      </c>
      <c r="J41" s="9">
        <v>586</v>
      </c>
      <c r="K41" s="27">
        <f t="shared" si="21"/>
        <v>0.69678953626634954</v>
      </c>
      <c r="L41" s="16"/>
      <c r="M41" s="17"/>
      <c r="N41" s="9">
        <v>897</v>
      </c>
      <c r="O41" s="9">
        <v>590</v>
      </c>
      <c r="P41" s="15">
        <f t="shared" si="50"/>
        <v>0.65774804905239692</v>
      </c>
      <c r="Q41" s="16"/>
      <c r="R41" s="17"/>
      <c r="S41" s="9">
        <v>758</v>
      </c>
      <c r="T41" s="9">
        <v>524</v>
      </c>
      <c r="U41" s="15">
        <f t="shared" si="51"/>
        <v>0.69129287598944589</v>
      </c>
      <c r="V41" s="16"/>
      <c r="W41" s="17"/>
      <c r="X41" s="9">
        <v>803</v>
      </c>
      <c r="Y41" s="9">
        <v>546</v>
      </c>
      <c r="Z41" s="15">
        <f t="shared" si="52"/>
        <v>0.67995018679950192</v>
      </c>
      <c r="AA41" s="16"/>
      <c r="AB41" s="17"/>
      <c r="AC41" s="18">
        <f t="shared" si="27"/>
        <v>819.33333333333337</v>
      </c>
      <c r="AD41" s="18">
        <f t="shared" si="28"/>
        <v>553.33333333333337</v>
      </c>
      <c r="AE41" s="28">
        <f t="shared" si="29"/>
        <v>0.67633037061378154</v>
      </c>
      <c r="AF41" s="16"/>
      <c r="AG41" s="17"/>
      <c r="AH41" s="18">
        <f t="shared" si="40"/>
        <v>45</v>
      </c>
      <c r="AI41" s="19">
        <f t="shared" si="41"/>
        <v>5.9366754617414245E-2</v>
      </c>
      <c r="AJ41" s="18">
        <f t="shared" si="42"/>
        <v>22</v>
      </c>
      <c r="AK41" s="19">
        <f t="shared" si="43"/>
        <v>4.1984732824427481E-2</v>
      </c>
      <c r="AL41" s="19">
        <f t="shared" si="44"/>
        <v>-1.1342689189943966E-2</v>
      </c>
      <c r="AM41" s="16"/>
      <c r="AN41" s="17"/>
      <c r="AO41" s="20">
        <f t="shared" si="45"/>
        <v>-94</v>
      </c>
      <c r="AP41" s="19">
        <f t="shared" si="46"/>
        <v>-0.10479375696767002</v>
      </c>
      <c r="AQ41" s="20">
        <f t="shared" si="47"/>
        <v>-44</v>
      </c>
      <c r="AR41" s="19">
        <f t="shared" si="48"/>
        <v>-7.4576271186440682E-2</v>
      </c>
      <c r="AS41" s="19">
        <f t="shared" si="49"/>
        <v>2.2202137747105E-2</v>
      </c>
      <c r="AU41" s="12"/>
    </row>
    <row r="42" spans="1:47" x14ac:dyDescent="0.25">
      <c r="A42" s="8">
        <v>526</v>
      </c>
      <c r="B42" s="52" t="s">
        <v>42</v>
      </c>
      <c r="C42" s="38"/>
      <c r="D42" s="9">
        <v>1346</v>
      </c>
      <c r="E42" s="9">
        <v>1068</v>
      </c>
      <c r="F42" s="27">
        <f t="shared" si="20"/>
        <v>0.79346210995542343</v>
      </c>
      <c r="G42" s="16"/>
      <c r="H42" s="17"/>
      <c r="I42" s="9">
        <v>1169</v>
      </c>
      <c r="J42" s="9">
        <v>939</v>
      </c>
      <c r="K42" s="27">
        <f t="shared" si="21"/>
        <v>0.80325064157399484</v>
      </c>
      <c r="L42" s="16"/>
      <c r="M42" s="17"/>
      <c r="N42" s="9">
        <v>1072</v>
      </c>
      <c r="O42" s="9">
        <v>858</v>
      </c>
      <c r="P42" s="15">
        <f t="shared" si="50"/>
        <v>0.80037313432835822</v>
      </c>
      <c r="Q42" s="16"/>
      <c r="R42" s="17"/>
      <c r="S42" s="9">
        <v>1008</v>
      </c>
      <c r="T42" s="9">
        <v>830</v>
      </c>
      <c r="U42" s="15">
        <f t="shared" si="51"/>
        <v>0.82341269841269837</v>
      </c>
      <c r="V42" s="16"/>
      <c r="W42" s="17"/>
      <c r="X42" s="9">
        <v>838</v>
      </c>
      <c r="Y42" s="9">
        <v>674</v>
      </c>
      <c r="Z42" s="15">
        <f t="shared" si="52"/>
        <v>0.80429594272076377</v>
      </c>
      <c r="AA42" s="16"/>
      <c r="AB42" s="17"/>
      <c r="AC42" s="18">
        <f t="shared" si="27"/>
        <v>972.66666666666663</v>
      </c>
      <c r="AD42" s="18">
        <f t="shared" si="28"/>
        <v>787.33333333333337</v>
      </c>
      <c r="AE42" s="28">
        <f t="shared" si="29"/>
        <v>0.80936059182060671</v>
      </c>
      <c r="AF42" s="16"/>
      <c r="AG42" s="17"/>
      <c r="AH42" s="18">
        <f t="shared" si="40"/>
        <v>-170</v>
      </c>
      <c r="AI42" s="19">
        <f t="shared" si="41"/>
        <v>-0.16865079365079366</v>
      </c>
      <c r="AJ42" s="18">
        <f t="shared" si="42"/>
        <v>-156</v>
      </c>
      <c r="AK42" s="19">
        <f t="shared" si="43"/>
        <v>-0.18795180722891566</v>
      </c>
      <c r="AL42" s="19">
        <f t="shared" si="44"/>
        <v>-1.9116755691934606E-2</v>
      </c>
      <c r="AM42" s="16"/>
      <c r="AN42" s="17"/>
      <c r="AO42" s="20">
        <f t="shared" si="45"/>
        <v>-234</v>
      </c>
      <c r="AP42" s="19">
        <f t="shared" si="46"/>
        <v>-0.21828358208955223</v>
      </c>
      <c r="AQ42" s="20">
        <f t="shared" si="47"/>
        <v>-184</v>
      </c>
      <c r="AR42" s="19">
        <f t="shared" si="48"/>
        <v>-0.21445221445221446</v>
      </c>
      <c r="AS42" s="19">
        <f t="shared" si="49"/>
        <v>3.9228083924055523E-3</v>
      </c>
      <c r="AU42" s="12"/>
    </row>
    <row r="43" spans="1:47" x14ac:dyDescent="0.25">
      <c r="A43" s="8">
        <v>530</v>
      </c>
      <c r="B43" s="52" t="s">
        <v>43</v>
      </c>
      <c r="C43" s="38"/>
      <c r="D43" s="9">
        <v>691</v>
      </c>
      <c r="E43" s="9">
        <v>490</v>
      </c>
      <c r="F43" s="27">
        <f t="shared" si="20"/>
        <v>0.70911722141823441</v>
      </c>
      <c r="G43" s="16"/>
      <c r="H43" s="17"/>
      <c r="I43" s="9">
        <v>555</v>
      </c>
      <c r="J43" s="9">
        <v>410</v>
      </c>
      <c r="K43" s="27">
        <f t="shared" si="21"/>
        <v>0.73873873873873874</v>
      </c>
      <c r="L43" s="16"/>
      <c r="M43" s="17"/>
      <c r="N43" s="9">
        <v>530</v>
      </c>
      <c r="O43" s="9">
        <v>380</v>
      </c>
      <c r="P43" s="15">
        <f t="shared" si="50"/>
        <v>0.71698113207547165</v>
      </c>
      <c r="Q43" s="16"/>
      <c r="R43" s="17"/>
      <c r="S43" s="9">
        <v>554</v>
      </c>
      <c r="T43" s="9">
        <v>400</v>
      </c>
      <c r="U43" s="15">
        <f t="shared" si="51"/>
        <v>0.72202166064981954</v>
      </c>
      <c r="V43" s="16"/>
      <c r="W43" s="17"/>
      <c r="X43" s="9">
        <v>508</v>
      </c>
      <c r="Y43" s="9">
        <v>376</v>
      </c>
      <c r="Z43" s="15">
        <f t="shared" si="52"/>
        <v>0.74015748031496065</v>
      </c>
      <c r="AA43" s="16"/>
      <c r="AB43" s="17"/>
      <c r="AC43" s="18">
        <f t="shared" si="27"/>
        <v>530.66666666666663</v>
      </c>
      <c r="AD43" s="18">
        <f t="shared" si="28"/>
        <v>385.33333333333331</v>
      </c>
      <c r="AE43" s="28">
        <f t="shared" si="29"/>
        <v>0.72638675768008387</v>
      </c>
      <c r="AF43" s="16"/>
      <c r="AG43" s="17"/>
      <c r="AH43" s="18">
        <f t="shared" si="40"/>
        <v>-46</v>
      </c>
      <c r="AI43" s="19">
        <f t="shared" si="41"/>
        <v>-8.3032490974729242E-2</v>
      </c>
      <c r="AJ43" s="18">
        <f t="shared" si="42"/>
        <v>-24</v>
      </c>
      <c r="AK43" s="19">
        <f t="shared" si="43"/>
        <v>-0.06</v>
      </c>
      <c r="AL43" s="19">
        <f t="shared" si="44"/>
        <v>1.8135819665141106E-2</v>
      </c>
      <c r="AM43" s="16"/>
      <c r="AN43" s="17"/>
      <c r="AO43" s="20">
        <f t="shared" si="45"/>
        <v>-22</v>
      </c>
      <c r="AP43" s="19">
        <f t="shared" si="46"/>
        <v>-4.1509433962264149E-2</v>
      </c>
      <c r="AQ43" s="20">
        <f t="shared" si="47"/>
        <v>-4</v>
      </c>
      <c r="AR43" s="19">
        <f t="shared" si="48"/>
        <v>-1.0526315789473684E-2</v>
      </c>
      <c r="AS43" s="19">
        <f t="shared" si="49"/>
        <v>2.3176348239488997E-2</v>
      </c>
      <c r="AU43" s="12"/>
    </row>
    <row r="44" spans="1:47" x14ac:dyDescent="0.25">
      <c r="A44" s="8">
        <v>528</v>
      </c>
      <c r="B44" s="52" t="s">
        <v>44</v>
      </c>
      <c r="C44" s="38"/>
      <c r="D44" s="9">
        <v>711</v>
      </c>
      <c r="E44" s="9">
        <v>535</v>
      </c>
      <c r="F44" s="27">
        <f t="shared" si="20"/>
        <v>0.75246132208157523</v>
      </c>
      <c r="G44" s="16"/>
      <c r="H44" s="17"/>
      <c r="I44" s="9">
        <v>836</v>
      </c>
      <c r="J44" s="9">
        <v>626</v>
      </c>
      <c r="K44" s="27">
        <f t="shared" si="21"/>
        <v>0.74880382775119614</v>
      </c>
      <c r="L44" s="16"/>
      <c r="M44" s="17"/>
      <c r="N44" s="9">
        <v>774</v>
      </c>
      <c r="O44" s="9">
        <v>602</v>
      </c>
      <c r="P44" s="15">
        <f t="shared" si="50"/>
        <v>0.77777777777777779</v>
      </c>
      <c r="Q44" s="16"/>
      <c r="R44" s="17"/>
      <c r="S44" s="9">
        <v>694</v>
      </c>
      <c r="T44" s="9">
        <v>546</v>
      </c>
      <c r="U44" s="15">
        <f t="shared" si="51"/>
        <v>0.78674351585014413</v>
      </c>
      <c r="V44" s="16"/>
      <c r="W44" s="17"/>
      <c r="X44" s="9">
        <v>637</v>
      </c>
      <c r="Y44" s="9">
        <v>491</v>
      </c>
      <c r="Z44" s="15">
        <f t="shared" si="52"/>
        <v>0.77080062794348514</v>
      </c>
      <c r="AA44" s="16"/>
      <c r="AB44" s="17"/>
      <c r="AC44" s="18">
        <f t="shared" si="27"/>
        <v>701.66666666666663</v>
      </c>
      <c r="AD44" s="18">
        <f t="shared" si="28"/>
        <v>546.33333333333337</v>
      </c>
      <c r="AE44" s="28">
        <f t="shared" si="29"/>
        <v>0.77844064052380235</v>
      </c>
      <c r="AF44" s="16"/>
      <c r="AG44" s="17"/>
      <c r="AH44" s="18">
        <f t="shared" si="40"/>
        <v>-57</v>
      </c>
      <c r="AI44" s="19">
        <f t="shared" si="41"/>
        <v>-8.2132564841498557E-2</v>
      </c>
      <c r="AJ44" s="18">
        <f t="shared" si="42"/>
        <v>-55</v>
      </c>
      <c r="AK44" s="19">
        <f t="shared" si="43"/>
        <v>-0.10073260073260074</v>
      </c>
      <c r="AL44" s="19">
        <f t="shared" si="44"/>
        <v>-1.5942887906658987E-2</v>
      </c>
      <c r="AM44" s="16"/>
      <c r="AN44" s="17"/>
      <c r="AO44" s="20">
        <f t="shared" si="45"/>
        <v>-137</v>
      </c>
      <c r="AP44" s="19">
        <f t="shared" si="46"/>
        <v>-0.17700258397932817</v>
      </c>
      <c r="AQ44" s="20">
        <f t="shared" si="47"/>
        <v>-111</v>
      </c>
      <c r="AR44" s="19">
        <f t="shared" si="48"/>
        <v>-0.18438538205980065</v>
      </c>
      <c r="AS44" s="19">
        <f t="shared" si="49"/>
        <v>-6.9771498342926508E-3</v>
      </c>
      <c r="AU44" s="12"/>
    </row>
    <row r="45" spans="1:47" x14ac:dyDescent="0.25">
      <c r="A45" s="8">
        <v>524</v>
      </c>
      <c r="B45" s="52" t="s">
        <v>45</v>
      </c>
      <c r="C45" s="38"/>
      <c r="D45" s="9">
        <v>934</v>
      </c>
      <c r="E45" s="9">
        <v>697</v>
      </c>
      <c r="F45" s="27">
        <f t="shared" si="20"/>
        <v>0.74625267665952888</v>
      </c>
      <c r="G45" s="16"/>
      <c r="H45" s="17"/>
      <c r="I45" s="9">
        <v>1085</v>
      </c>
      <c r="J45" s="9">
        <v>819</v>
      </c>
      <c r="K45" s="27">
        <f t="shared" si="21"/>
        <v>0.75483870967741939</v>
      </c>
      <c r="L45" s="16"/>
      <c r="M45" s="17"/>
      <c r="N45" s="9">
        <v>1029</v>
      </c>
      <c r="O45" s="9">
        <v>785</v>
      </c>
      <c r="P45" s="15">
        <f t="shared" si="50"/>
        <v>0.76287657920310981</v>
      </c>
      <c r="Q45" s="16"/>
      <c r="R45" s="17"/>
      <c r="S45" s="9">
        <v>958</v>
      </c>
      <c r="T45" s="9">
        <v>744</v>
      </c>
      <c r="U45" s="15">
        <f t="shared" si="51"/>
        <v>0.77661795407098122</v>
      </c>
      <c r="V45" s="16"/>
      <c r="W45" s="17"/>
      <c r="X45" s="9">
        <v>943</v>
      </c>
      <c r="Y45" s="9">
        <v>751</v>
      </c>
      <c r="Z45" s="15">
        <f t="shared" si="52"/>
        <v>0.7963944856839873</v>
      </c>
      <c r="AA45" s="16"/>
      <c r="AB45" s="17"/>
      <c r="AC45" s="18">
        <f t="shared" si="27"/>
        <v>976.66666666666663</v>
      </c>
      <c r="AD45" s="18">
        <f t="shared" si="28"/>
        <v>760</v>
      </c>
      <c r="AE45" s="28">
        <f t="shared" si="29"/>
        <v>0.77862967298602614</v>
      </c>
      <c r="AF45" s="16"/>
      <c r="AG45" s="17"/>
      <c r="AH45" s="18">
        <f t="shared" si="40"/>
        <v>-15</v>
      </c>
      <c r="AI45" s="19">
        <f t="shared" si="41"/>
        <v>-1.5657620041753653E-2</v>
      </c>
      <c r="AJ45" s="18">
        <f t="shared" si="42"/>
        <v>7</v>
      </c>
      <c r="AK45" s="19">
        <f t="shared" si="43"/>
        <v>9.4086021505376347E-3</v>
      </c>
      <c r="AL45" s="19">
        <f t="shared" si="44"/>
        <v>1.9776531613006076E-2</v>
      </c>
      <c r="AM45" s="16"/>
      <c r="AN45" s="17"/>
      <c r="AO45" s="20">
        <f t="shared" si="45"/>
        <v>-86</v>
      </c>
      <c r="AP45" s="19">
        <f t="shared" si="46"/>
        <v>-8.3576287657920315E-2</v>
      </c>
      <c r="AQ45" s="20">
        <f t="shared" si="47"/>
        <v>-34</v>
      </c>
      <c r="AR45" s="19">
        <f t="shared" si="48"/>
        <v>-4.3312101910828023E-2</v>
      </c>
      <c r="AS45" s="19">
        <f t="shared" si="49"/>
        <v>3.3517906480877491E-2</v>
      </c>
      <c r="AU45" s="12"/>
    </row>
    <row r="46" spans="1:47" x14ac:dyDescent="0.25">
      <c r="A46" s="8">
        <v>527</v>
      </c>
      <c r="B46" s="52" t="s">
        <v>46</v>
      </c>
      <c r="C46" s="38"/>
      <c r="D46" s="9">
        <v>270</v>
      </c>
      <c r="E46" s="9">
        <v>194</v>
      </c>
      <c r="F46" s="27">
        <f t="shared" si="20"/>
        <v>0.71851851851851856</v>
      </c>
      <c r="G46" s="16"/>
      <c r="H46" s="17"/>
      <c r="I46" s="9">
        <v>259</v>
      </c>
      <c r="J46" s="9">
        <v>180</v>
      </c>
      <c r="K46" s="27">
        <f t="shared" si="21"/>
        <v>0.69498069498069504</v>
      </c>
      <c r="L46" s="16"/>
      <c r="M46" s="17"/>
      <c r="N46" s="9">
        <v>329</v>
      </c>
      <c r="O46" s="9">
        <v>264</v>
      </c>
      <c r="P46" s="15">
        <f t="shared" si="50"/>
        <v>0.80243161094224924</v>
      </c>
      <c r="Q46" s="16"/>
      <c r="R46" s="17"/>
      <c r="S46" s="9">
        <v>300</v>
      </c>
      <c r="T46" s="9">
        <v>227</v>
      </c>
      <c r="U46" s="15">
        <f t="shared" si="51"/>
        <v>0.75666666666666671</v>
      </c>
      <c r="V46" s="16"/>
      <c r="W46" s="17"/>
      <c r="X46" s="9">
        <v>299</v>
      </c>
      <c r="Y46" s="9">
        <v>226</v>
      </c>
      <c r="Z46" s="15">
        <f t="shared" si="52"/>
        <v>0.7558528428093646</v>
      </c>
      <c r="AA46" s="16"/>
      <c r="AB46" s="17"/>
      <c r="AC46" s="18">
        <f t="shared" si="27"/>
        <v>309.33333333333331</v>
      </c>
      <c r="AD46" s="18">
        <f t="shared" si="28"/>
        <v>239</v>
      </c>
      <c r="AE46" s="28">
        <f t="shared" si="29"/>
        <v>0.77165037347276011</v>
      </c>
      <c r="AF46" s="16"/>
      <c r="AG46" s="17"/>
      <c r="AH46" s="18">
        <f t="shared" si="40"/>
        <v>-1</v>
      </c>
      <c r="AI46" s="19">
        <f t="shared" si="41"/>
        <v>-3.3333333333333335E-3</v>
      </c>
      <c r="AJ46" s="18">
        <f t="shared" si="42"/>
        <v>-1</v>
      </c>
      <c r="AK46" s="19">
        <f t="shared" si="43"/>
        <v>-4.4052863436123352E-3</v>
      </c>
      <c r="AL46" s="19">
        <f t="shared" si="44"/>
        <v>-8.1382385730210949E-4</v>
      </c>
      <c r="AM46" s="16"/>
      <c r="AN46" s="17"/>
      <c r="AO46" s="20">
        <f t="shared" si="45"/>
        <v>-30</v>
      </c>
      <c r="AP46" s="19">
        <f t="shared" si="46"/>
        <v>-9.1185410334346503E-2</v>
      </c>
      <c r="AQ46" s="20">
        <f t="shared" si="47"/>
        <v>-38</v>
      </c>
      <c r="AR46" s="19">
        <f t="shared" si="48"/>
        <v>-0.14393939393939395</v>
      </c>
      <c r="AS46" s="19">
        <f t="shared" si="49"/>
        <v>-4.657876813288464E-2</v>
      </c>
      <c r="AU46" s="12"/>
    </row>
    <row r="47" spans="1:47" x14ac:dyDescent="0.25">
      <c r="A47" s="8">
        <v>535</v>
      </c>
      <c r="B47" s="52" t="s">
        <v>47</v>
      </c>
      <c r="C47" s="38"/>
      <c r="D47" s="9">
        <v>790</v>
      </c>
      <c r="E47" s="9">
        <v>568</v>
      </c>
      <c r="F47" s="27">
        <f t="shared" si="20"/>
        <v>0.71898734177215184</v>
      </c>
      <c r="G47" s="16"/>
      <c r="H47" s="17"/>
      <c r="I47" s="9">
        <v>673</v>
      </c>
      <c r="J47" s="9">
        <v>467</v>
      </c>
      <c r="K47" s="27">
        <f t="shared" si="21"/>
        <v>0.69390787518573549</v>
      </c>
      <c r="L47" s="16"/>
      <c r="M47" s="17"/>
      <c r="N47" s="9">
        <v>777</v>
      </c>
      <c r="O47" s="9">
        <v>595</v>
      </c>
      <c r="P47" s="15">
        <f t="shared" si="50"/>
        <v>0.76576576576576572</v>
      </c>
      <c r="Q47" s="16"/>
      <c r="R47" s="17"/>
      <c r="S47" s="9">
        <v>510</v>
      </c>
      <c r="T47" s="9">
        <v>401</v>
      </c>
      <c r="U47" s="15">
        <f t="shared" si="51"/>
        <v>0.78627450980392155</v>
      </c>
      <c r="V47" s="16"/>
      <c r="W47" s="17"/>
      <c r="X47" s="9">
        <v>706</v>
      </c>
      <c r="Y47" s="9">
        <v>524</v>
      </c>
      <c r="Z47" s="15">
        <f t="shared" si="52"/>
        <v>0.74220963172804533</v>
      </c>
      <c r="AA47" s="16"/>
      <c r="AB47" s="17"/>
      <c r="AC47" s="18">
        <f t="shared" si="27"/>
        <v>664.33333333333337</v>
      </c>
      <c r="AD47" s="18">
        <f t="shared" si="28"/>
        <v>506.66666666666669</v>
      </c>
      <c r="AE47" s="28">
        <f t="shared" si="29"/>
        <v>0.7647499690992442</v>
      </c>
      <c r="AF47" s="16"/>
      <c r="AG47" s="17"/>
      <c r="AH47" s="18">
        <f t="shared" si="40"/>
        <v>196</v>
      </c>
      <c r="AI47" s="19">
        <f t="shared" si="41"/>
        <v>0.3843137254901961</v>
      </c>
      <c r="AJ47" s="18">
        <f t="shared" si="42"/>
        <v>123</v>
      </c>
      <c r="AK47" s="19">
        <f t="shared" si="43"/>
        <v>0.30673316708229426</v>
      </c>
      <c r="AL47" s="19">
        <f t="shared" si="44"/>
        <v>-4.4064878075876224E-2</v>
      </c>
      <c r="AM47" s="16"/>
      <c r="AN47" s="17"/>
      <c r="AO47" s="20">
        <f t="shared" si="45"/>
        <v>-71</v>
      </c>
      <c r="AP47" s="19">
        <f t="shared" si="46"/>
        <v>-9.137709137709138E-2</v>
      </c>
      <c r="AQ47" s="20">
        <f t="shared" si="47"/>
        <v>-71</v>
      </c>
      <c r="AR47" s="19">
        <f t="shared" si="48"/>
        <v>-0.11932773109243698</v>
      </c>
      <c r="AS47" s="19">
        <f t="shared" si="49"/>
        <v>-2.3556134037720389E-2</v>
      </c>
      <c r="AU47" s="12"/>
    </row>
    <row r="48" spans="1:47" x14ac:dyDescent="0.25">
      <c r="A48" s="8">
        <v>505</v>
      </c>
      <c r="B48" s="52" t="s">
        <v>48</v>
      </c>
      <c r="C48" s="38"/>
      <c r="D48" s="9">
        <v>932</v>
      </c>
      <c r="E48" s="9">
        <v>724</v>
      </c>
      <c r="F48" s="27">
        <f t="shared" si="20"/>
        <v>0.77682403433476399</v>
      </c>
      <c r="G48" s="16"/>
      <c r="H48" s="17"/>
      <c r="I48" s="9">
        <v>1078</v>
      </c>
      <c r="J48" s="9">
        <v>854</v>
      </c>
      <c r="K48" s="27">
        <f t="shared" si="21"/>
        <v>0.79220779220779225</v>
      </c>
      <c r="L48" s="16"/>
      <c r="M48" s="17"/>
      <c r="N48" s="9">
        <v>973</v>
      </c>
      <c r="O48" s="9">
        <v>741</v>
      </c>
      <c r="P48" s="15">
        <f t="shared" si="50"/>
        <v>0.76156217882836585</v>
      </c>
      <c r="Q48" s="16"/>
      <c r="R48" s="17"/>
      <c r="S48" s="9">
        <v>984</v>
      </c>
      <c r="T48" s="9">
        <v>741</v>
      </c>
      <c r="U48" s="15">
        <f t="shared" si="51"/>
        <v>0.75304878048780488</v>
      </c>
      <c r="V48" s="16"/>
      <c r="W48" s="17"/>
      <c r="X48" s="9">
        <v>943</v>
      </c>
      <c r="Y48" s="9">
        <v>731</v>
      </c>
      <c r="Z48" s="15">
        <f t="shared" si="52"/>
        <v>0.7751855779427359</v>
      </c>
      <c r="AA48" s="16"/>
      <c r="AB48" s="17"/>
      <c r="AC48" s="18">
        <f t="shared" si="27"/>
        <v>966.66666666666663</v>
      </c>
      <c r="AD48" s="18">
        <f t="shared" si="28"/>
        <v>737.66666666666663</v>
      </c>
      <c r="AE48" s="28">
        <f t="shared" si="29"/>
        <v>0.76326551241963558</v>
      </c>
      <c r="AF48" s="16"/>
      <c r="AG48" s="17"/>
      <c r="AH48" s="18">
        <f t="shared" si="40"/>
        <v>-41</v>
      </c>
      <c r="AI48" s="19">
        <f t="shared" si="41"/>
        <v>-4.1666666666666664E-2</v>
      </c>
      <c r="AJ48" s="18">
        <f t="shared" si="42"/>
        <v>-10</v>
      </c>
      <c r="AK48" s="19">
        <f t="shared" si="43"/>
        <v>-1.3495276653171391E-2</v>
      </c>
      <c r="AL48" s="19">
        <f t="shared" si="44"/>
        <v>2.2136797454931023E-2</v>
      </c>
      <c r="AM48" s="16"/>
      <c r="AN48" s="17"/>
      <c r="AO48" s="20">
        <f t="shared" si="45"/>
        <v>-30</v>
      </c>
      <c r="AP48" s="19">
        <f t="shared" si="46"/>
        <v>-3.0832476875642344E-2</v>
      </c>
      <c r="AQ48" s="20">
        <f t="shared" si="47"/>
        <v>-10</v>
      </c>
      <c r="AR48" s="19">
        <f t="shared" si="48"/>
        <v>-1.3495276653171391E-2</v>
      </c>
      <c r="AS48" s="19">
        <f t="shared" si="49"/>
        <v>1.3623399114370049E-2</v>
      </c>
      <c r="AU48" s="12"/>
    </row>
    <row r="49" spans="1:47" x14ac:dyDescent="0.25">
      <c r="A49" s="8">
        <v>515</v>
      </c>
      <c r="B49" s="52" t="s">
        <v>49</v>
      </c>
      <c r="C49" s="38"/>
      <c r="D49" s="9">
        <v>523</v>
      </c>
      <c r="E49" s="9">
        <v>343</v>
      </c>
      <c r="F49" s="27">
        <f t="shared" si="20"/>
        <v>0.65583173996175903</v>
      </c>
      <c r="G49" s="16"/>
      <c r="H49" s="17"/>
      <c r="I49" s="9">
        <v>681</v>
      </c>
      <c r="J49" s="9">
        <v>483</v>
      </c>
      <c r="K49" s="27">
        <f t="shared" si="21"/>
        <v>0.70925110132158586</v>
      </c>
      <c r="L49" s="16"/>
      <c r="M49" s="17"/>
      <c r="N49" s="9">
        <v>757</v>
      </c>
      <c r="O49" s="9">
        <v>542</v>
      </c>
      <c r="P49" s="15">
        <f t="shared" si="50"/>
        <v>0.71598414795244381</v>
      </c>
      <c r="Q49" s="16"/>
      <c r="R49" s="17"/>
      <c r="S49" s="9">
        <v>489</v>
      </c>
      <c r="T49" s="9">
        <v>365</v>
      </c>
      <c r="U49" s="15">
        <f t="shared" si="51"/>
        <v>0.74642126789366048</v>
      </c>
      <c r="V49" s="16"/>
      <c r="W49" s="17"/>
      <c r="X49" s="9">
        <v>470</v>
      </c>
      <c r="Y49" s="9">
        <v>334</v>
      </c>
      <c r="Z49" s="15">
        <f t="shared" si="52"/>
        <v>0.71063829787234045</v>
      </c>
      <c r="AA49" s="16"/>
      <c r="AB49" s="17"/>
      <c r="AC49" s="18">
        <f t="shared" si="27"/>
        <v>572</v>
      </c>
      <c r="AD49" s="18">
        <f t="shared" si="28"/>
        <v>413.66666666666669</v>
      </c>
      <c r="AE49" s="28">
        <f t="shared" si="29"/>
        <v>0.72434790457281484</v>
      </c>
      <c r="AF49" s="16"/>
      <c r="AG49" s="17"/>
      <c r="AH49" s="18">
        <f t="shared" si="40"/>
        <v>-19</v>
      </c>
      <c r="AI49" s="19">
        <f t="shared" si="41"/>
        <v>-3.8854805725971372E-2</v>
      </c>
      <c r="AJ49" s="18">
        <f t="shared" si="42"/>
        <v>-31</v>
      </c>
      <c r="AK49" s="19">
        <f t="shared" si="43"/>
        <v>-8.4931506849315067E-2</v>
      </c>
      <c r="AL49" s="19">
        <f t="shared" si="44"/>
        <v>-3.5782970021320026E-2</v>
      </c>
      <c r="AM49" s="16"/>
      <c r="AN49" s="17"/>
      <c r="AO49" s="20">
        <f t="shared" si="45"/>
        <v>-287</v>
      </c>
      <c r="AP49" s="19">
        <f t="shared" si="46"/>
        <v>-0.37912813738441214</v>
      </c>
      <c r="AQ49" s="20">
        <f t="shared" si="47"/>
        <v>-208</v>
      </c>
      <c r="AR49" s="19">
        <f t="shared" si="48"/>
        <v>-0.3837638376383764</v>
      </c>
      <c r="AS49" s="19">
        <f t="shared" si="49"/>
        <v>-5.3458500801033537E-3</v>
      </c>
      <c r="AU49" s="12"/>
    </row>
    <row r="50" spans="1:47" x14ac:dyDescent="0.25">
      <c r="A50" s="8">
        <v>521</v>
      </c>
      <c r="B50" s="52" t="s">
        <v>50</v>
      </c>
      <c r="C50" s="38"/>
      <c r="D50" s="9">
        <v>699</v>
      </c>
      <c r="E50" s="9">
        <v>524</v>
      </c>
      <c r="F50" s="27">
        <f t="shared" si="20"/>
        <v>0.74964234620886983</v>
      </c>
      <c r="G50" s="16"/>
      <c r="H50" s="17"/>
      <c r="I50" s="9">
        <v>655</v>
      </c>
      <c r="J50" s="9">
        <v>475</v>
      </c>
      <c r="K50" s="27">
        <f t="shared" si="21"/>
        <v>0.72519083969465647</v>
      </c>
      <c r="L50" s="16"/>
      <c r="M50" s="17"/>
      <c r="N50" s="9">
        <v>588</v>
      </c>
      <c r="O50" s="9">
        <v>430</v>
      </c>
      <c r="P50" s="15">
        <f t="shared" si="50"/>
        <v>0.73129251700680276</v>
      </c>
      <c r="Q50" s="16"/>
      <c r="R50" s="17"/>
      <c r="S50" s="9">
        <v>1333</v>
      </c>
      <c r="T50" s="9">
        <v>894</v>
      </c>
      <c r="U50" s="15">
        <f t="shared" si="51"/>
        <v>0.67066766691672919</v>
      </c>
      <c r="V50" s="16"/>
      <c r="W50" s="17"/>
      <c r="X50" s="9">
        <v>577</v>
      </c>
      <c r="Y50" s="9">
        <v>463</v>
      </c>
      <c r="Z50" s="15">
        <f t="shared" si="52"/>
        <v>0.8024263431542461</v>
      </c>
      <c r="AA50" s="16"/>
      <c r="AB50" s="17"/>
      <c r="AC50" s="18">
        <f t="shared" si="27"/>
        <v>832.66666666666663</v>
      </c>
      <c r="AD50" s="18">
        <f t="shared" si="28"/>
        <v>595.66666666666663</v>
      </c>
      <c r="AE50" s="28">
        <f t="shared" si="29"/>
        <v>0.73479550902592605</v>
      </c>
      <c r="AF50" s="16"/>
      <c r="AG50" s="17"/>
      <c r="AH50" s="18">
        <f t="shared" si="40"/>
        <v>-756</v>
      </c>
      <c r="AI50" s="19">
        <f t="shared" si="41"/>
        <v>-0.56714178544636162</v>
      </c>
      <c r="AJ50" s="18">
        <f t="shared" si="42"/>
        <v>-431</v>
      </c>
      <c r="AK50" s="19">
        <f t="shared" si="43"/>
        <v>-0.48210290827740493</v>
      </c>
      <c r="AL50" s="19">
        <f t="shared" si="44"/>
        <v>0.13175867623751691</v>
      </c>
      <c r="AM50" s="16"/>
      <c r="AN50" s="17"/>
      <c r="AO50" s="20">
        <f t="shared" si="45"/>
        <v>-11</v>
      </c>
      <c r="AP50" s="19">
        <f t="shared" si="46"/>
        <v>-1.8707482993197279E-2</v>
      </c>
      <c r="AQ50" s="20">
        <f t="shared" si="47"/>
        <v>33</v>
      </c>
      <c r="AR50" s="19">
        <f t="shared" si="48"/>
        <v>7.6744186046511634E-2</v>
      </c>
      <c r="AS50" s="19">
        <f t="shared" si="49"/>
        <v>7.1133826147443346E-2</v>
      </c>
      <c r="AU50" s="12"/>
    </row>
    <row r="51" spans="1:47" x14ac:dyDescent="0.25">
      <c r="A51" s="8">
        <v>537</v>
      </c>
      <c r="B51" s="52" t="s">
        <v>51</v>
      </c>
      <c r="C51" s="38"/>
      <c r="D51" s="9">
        <v>528</v>
      </c>
      <c r="E51" s="9">
        <v>351</v>
      </c>
      <c r="F51" s="27">
        <f t="shared" si="20"/>
        <v>0.66477272727272729</v>
      </c>
      <c r="G51" s="16"/>
      <c r="H51" s="17"/>
      <c r="I51" s="9">
        <v>365</v>
      </c>
      <c r="J51" s="9">
        <v>259</v>
      </c>
      <c r="K51" s="27">
        <f t="shared" si="21"/>
        <v>0.70958904109589038</v>
      </c>
      <c r="L51" s="16"/>
      <c r="M51" s="17"/>
      <c r="N51" s="9">
        <v>863</v>
      </c>
      <c r="O51" s="9">
        <v>671</v>
      </c>
      <c r="P51" s="15">
        <f t="shared" si="50"/>
        <v>0.77752027809965241</v>
      </c>
      <c r="Q51" s="16"/>
      <c r="R51" s="17"/>
      <c r="S51" s="9">
        <v>601</v>
      </c>
      <c r="T51" s="9">
        <v>420</v>
      </c>
      <c r="U51" s="15">
        <f t="shared" si="51"/>
        <v>0.69883527454242933</v>
      </c>
      <c r="V51" s="16"/>
      <c r="W51" s="17"/>
      <c r="X51" s="9">
        <v>536</v>
      </c>
      <c r="Y51" s="9">
        <v>415</v>
      </c>
      <c r="Z51" s="15">
        <f t="shared" si="52"/>
        <v>0.77425373134328357</v>
      </c>
      <c r="AA51" s="16"/>
      <c r="AB51" s="17"/>
      <c r="AC51" s="18">
        <f t="shared" si="27"/>
        <v>666.66666666666663</v>
      </c>
      <c r="AD51" s="18">
        <f t="shared" si="28"/>
        <v>502</v>
      </c>
      <c r="AE51" s="28">
        <f t="shared" si="29"/>
        <v>0.75020309466178847</v>
      </c>
      <c r="AF51" s="16"/>
      <c r="AG51" s="17"/>
      <c r="AH51" s="18">
        <f t="shared" si="40"/>
        <v>-65</v>
      </c>
      <c r="AI51" s="19">
        <f t="shared" si="41"/>
        <v>-0.10815307820299501</v>
      </c>
      <c r="AJ51" s="18">
        <f t="shared" si="42"/>
        <v>-5</v>
      </c>
      <c r="AK51" s="19">
        <f t="shared" si="43"/>
        <v>-1.1904761904761904E-2</v>
      </c>
      <c r="AL51" s="19">
        <f t="shared" si="44"/>
        <v>7.5418456800854239E-2</v>
      </c>
      <c r="AM51" s="16"/>
      <c r="AN51" s="17"/>
      <c r="AO51" s="20">
        <f t="shared" si="45"/>
        <v>-327</v>
      </c>
      <c r="AP51" s="19">
        <f t="shared" si="46"/>
        <v>-0.37891077636152953</v>
      </c>
      <c r="AQ51" s="20">
        <f t="shared" si="47"/>
        <v>-256</v>
      </c>
      <c r="AR51" s="19">
        <f t="shared" si="48"/>
        <v>-0.38152011922503726</v>
      </c>
      <c r="AS51" s="19">
        <f t="shared" si="49"/>
        <v>-3.2665467563688377E-3</v>
      </c>
      <c r="AU51" s="12"/>
    </row>
    <row r="52" spans="1:47" x14ac:dyDescent="0.25">
      <c r="A52" s="8">
        <v>511</v>
      </c>
      <c r="B52" s="52" t="s">
        <v>52</v>
      </c>
      <c r="C52" s="38"/>
      <c r="D52" s="9">
        <v>815</v>
      </c>
      <c r="E52" s="9">
        <v>615</v>
      </c>
      <c r="F52" s="27">
        <f t="shared" si="20"/>
        <v>0.754601226993865</v>
      </c>
      <c r="G52" s="16"/>
      <c r="H52" s="17"/>
      <c r="I52" s="9">
        <v>730</v>
      </c>
      <c r="J52" s="9">
        <v>564</v>
      </c>
      <c r="K52" s="27">
        <f t="shared" si="21"/>
        <v>0.77260273972602744</v>
      </c>
      <c r="L52" s="16"/>
      <c r="M52" s="17"/>
      <c r="N52" s="9">
        <v>635</v>
      </c>
      <c r="O52" s="9">
        <v>501</v>
      </c>
      <c r="P52" s="15">
        <f t="shared" si="50"/>
        <v>0.78897637795275588</v>
      </c>
      <c r="Q52" s="16"/>
      <c r="R52" s="17"/>
      <c r="S52" s="9">
        <v>854</v>
      </c>
      <c r="T52" s="9">
        <v>661</v>
      </c>
      <c r="U52" s="15">
        <f t="shared" si="51"/>
        <v>0.77400468384074939</v>
      </c>
      <c r="V52" s="16"/>
      <c r="W52" s="17"/>
      <c r="X52" s="9">
        <v>687</v>
      </c>
      <c r="Y52" s="9">
        <v>542</v>
      </c>
      <c r="Z52" s="15">
        <f t="shared" si="52"/>
        <v>0.7889374090247453</v>
      </c>
      <c r="AA52" s="16"/>
      <c r="AB52" s="17"/>
      <c r="AC52" s="18">
        <f t="shared" si="27"/>
        <v>725.33333333333337</v>
      </c>
      <c r="AD52" s="18">
        <f t="shared" si="28"/>
        <v>568</v>
      </c>
      <c r="AE52" s="28">
        <f t="shared" si="29"/>
        <v>0.78397282360608356</v>
      </c>
      <c r="AF52" s="16"/>
      <c r="AG52" s="17"/>
      <c r="AH52" s="18">
        <f t="shared" si="40"/>
        <v>-167</v>
      </c>
      <c r="AI52" s="19">
        <f t="shared" si="41"/>
        <v>-0.1955503512880562</v>
      </c>
      <c r="AJ52" s="18">
        <f t="shared" si="42"/>
        <v>-119</v>
      </c>
      <c r="AK52" s="19">
        <f t="shared" si="43"/>
        <v>-0.1800302571860817</v>
      </c>
      <c r="AL52" s="19">
        <f t="shared" si="44"/>
        <v>1.493272518399591E-2</v>
      </c>
      <c r="AM52" s="16"/>
      <c r="AN52" s="17"/>
      <c r="AO52" s="20">
        <f t="shared" si="45"/>
        <v>52</v>
      </c>
      <c r="AP52" s="19">
        <f t="shared" si="46"/>
        <v>8.1889763779527558E-2</v>
      </c>
      <c r="AQ52" s="20">
        <f t="shared" si="47"/>
        <v>41</v>
      </c>
      <c r="AR52" s="19">
        <f t="shared" si="48"/>
        <v>8.1836327345309379E-2</v>
      </c>
      <c r="AS52" s="19">
        <f t="shared" si="49"/>
        <v>-3.896892801058538E-5</v>
      </c>
      <c r="AU52" s="12"/>
    </row>
    <row r="53" spans="1:47" x14ac:dyDescent="0.25">
      <c r="A53" s="8">
        <v>518</v>
      </c>
      <c r="B53" s="52" t="s">
        <v>53</v>
      </c>
      <c r="C53" s="38"/>
      <c r="D53" s="9">
        <v>289</v>
      </c>
      <c r="E53" s="9">
        <v>213</v>
      </c>
      <c r="F53" s="27">
        <f t="shared" si="20"/>
        <v>0.73702422145328716</v>
      </c>
      <c r="G53" s="16"/>
      <c r="H53" s="17"/>
      <c r="I53" s="9">
        <v>303</v>
      </c>
      <c r="J53" s="9">
        <v>240</v>
      </c>
      <c r="K53" s="27">
        <f t="shared" si="21"/>
        <v>0.79207920792079212</v>
      </c>
      <c r="L53" s="16"/>
      <c r="M53" s="17"/>
      <c r="N53" s="9">
        <v>296</v>
      </c>
      <c r="O53" s="9">
        <v>211</v>
      </c>
      <c r="P53" s="15">
        <f t="shared" si="50"/>
        <v>0.71283783783783783</v>
      </c>
      <c r="Q53" s="16"/>
      <c r="R53" s="17"/>
      <c r="S53" s="9">
        <v>215</v>
      </c>
      <c r="T53" s="9">
        <v>158</v>
      </c>
      <c r="U53" s="15">
        <f t="shared" si="51"/>
        <v>0.73488372093023258</v>
      </c>
      <c r="V53" s="16"/>
      <c r="W53" s="17"/>
      <c r="X53" s="9">
        <v>214</v>
      </c>
      <c r="Y53" s="9">
        <v>162</v>
      </c>
      <c r="Z53" s="15">
        <f t="shared" si="52"/>
        <v>0.7570093457943925</v>
      </c>
      <c r="AA53" s="16"/>
      <c r="AB53" s="17"/>
      <c r="AC53" s="18">
        <f t="shared" si="27"/>
        <v>241.66666666666666</v>
      </c>
      <c r="AD53" s="18">
        <f t="shared" si="28"/>
        <v>177</v>
      </c>
      <c r="AE53" s="28">
        <f t="shared" si="29"/>
        <v>0.73491030152082093</v>
      </c>
      <c r="AF53" s="16"/>
      <c r="AG53" s="17"/>
      <c r="AH53" s="18">
        <f t="shared" si="40"/>
        <v>-1</v>
      </c>
      <c r="AI53" s="19">
        <f t="shared" si="41"/>
        <v>-4.6511627906976744E-3</v>
      </c>
      <c r="AJ53" s="18">
        <f t="shared" si="42"/>
        <v>4</v>
      </c>
      <c r="AK53" s="19">
        <f t="shared" si="43"/>
        <v>2.5316455696202531E-2</v>
      </c>
      <c r="AL53" s="19">
        <f t="shared" si="44"/>
        <v>2.2125624864159921E-2</v>
      </c>
      <c r="AM53" s="16"/>
      <c r="AN53" s="17"/>
      <c r="AO53" s="20">
        <f t="shared" si="45"/>
        <v>-82</v>
      </c>
      <c r="AP53" s="19">
        <f t="shared" si="46"/>
        <v>-0.27702702702702703</v>
      </c>
      <c r="AQ53" s="20">
        <f t="shared" si="47"/>
        <v>-49</v>
      </c>
      <c r="AR53" s="19">
        <f t="shared" si="48"/>
        <v>-0.23222748815165878</v>
      </c>
      <c r="AS53" s="19">
        <f t="shared" si="49"/>
        <v>4.4171507956554668E-2</v>
      </c>
      <c r="AU53" s="12"/>
    </row>
    <row r="54" spans="1:47" x14ac:dyDescent="0.25">
      <c r="A54" s="8">
        <v>506</v>
      </c>
      <c r="B54" s="52" t="s">
        <v>54</v>
      </c>
      <c r="C54" s="38"/>
      <c r="D54" s="9">
        <v>501</v>
      </c>
      <c r="E54" s="9">
        <v>374</v>
      </c>
      <c r="F54" s="27">
        <f t="shared" si="20"/>
        <v>0.74650698602794407</v>
      </c>
      <c r="G54" s="16"/>
      <c r="H54" s="17"/>
      <c r="I54" s="9">
        <v>511</v>
      </c>
      <c r="J54" s="9">
        <v>417</v>
      </c>
      <c r="K54" s="27">
        <f t="shared" si="21"/>
        <v>0.81604696673189825</v>
      </c>
      <c r="L54" s="16"/>
      <c r="M54" s="17"/>
      <c r="N54" s="9">
        <v>476</v>
      </c>
      <c r="O54" s="9">
        <v>361</v>
      </c>
      <c r="P54" s="15">
        <f t="shared" si="50"/>
        <v>0.75840336134453779</v>
      </c>
      <c r="Q54" s="16"/>
      <c r="R54" s="17"/>
      <c r="S54" s="9">
        <v>475</v>
      </c>
      <c r="T54" s="9">
        <v>361</v>
      </c>
      <c r="U54" s="15">
        <f t="shared" si="51"/>
        <v>0.76</v>
      </c>
      <c r="V54" s="16"/>
      <c r="W54" s="17"/>
      <c r="X54" s="9">
        <v>373</v>
      </c>
      <c r="Y54" s="9">
        <v>267</v>
      </c>
      <c r="Z54" s="15">
        <f t="shared" si="52"/>
        <v>0.71581769436997322</v>
      </c>
      <c r="AA54" s="16"/>
      <c r="AB54" s="17"/>
      <c r="AC54" s="18">
        <f t="shared" si="27"/>
        <v>441.33333333333331</v>
      </c>
      <c r="AD54" s="18">
        <f t="shared" si="28"/>
        <v>329.66666666666669</v>
      </c>
      <c r="AE54" s="28">
        <f t="shared" si="29"/>
        <v>0.74474035190483701</v>
      </c>
      <c r="AF54" s="16"/>
      <c r="AG54" s="17"/>
      <c r="AH54" s="18">
        <f t="shared" si="40"/>
        <v>-102</v>
      </c>
      <c r="AI54" s="19">
        <f t="shared" si="41"/>
        <v>-0.21473684210526317</v>
      </c>
      <c r="AJ54" s="18">
        <f t="shared" si="42"/>
        <v>-94</v>
      </c>
      <c r="AK54" s="19">
        <f t="shared" si="43"/>
        <v>-0.26038781163434904</v>
      </c>
      <c r="AL54" s="19">
        <f t="shared" si="44"/>
        <v>-4.4182305630026786E-2</v>
      </c>
      <c r="AM54" s="16"/>
      <c r="AN54" s="17"/>
      <c r="AO54" s="20">
        <f t="shared" si="45"/>
        <v>-103</v>
      </c>
      <c r="AP54" s="19">
        <f t="shared" si="46"/>
        <v>-0.21638655462184875</v>
      </c>
      <c r="AQ54" s="20">
        <f t="shared" si="47"/>
        <v>-94</v>
      </c>
      <c r="AR54" s="19">
        <f t="shared" si="48"/>
        <v>-0.26038781163434904</v>
      </c>
      <c r="AS54" s="19">
        <f t="shared" si="49"/>
        <v>-4.2585666974564562E-2</v>
      </c>
      <c r="AU54" s="12"/>
    </row>
    <row r="55" spans="1:47" x14ac:dyDescent="0.25">
      <c r="A55" s="8">
        <v>531</v>
      </c>
      <c r="B55" s="52" t="s">
        <v>55</v>
      </c>
      <c r="C55" s="38"/>
      <c r="D55" s="9">
        <v>281</v>
      </c>
      <c r="E55" s="9">
        <v>163</v>
      </c>
      <c r="F55" s="27">
        <f t="shared" si="20"/>
        <v>0.58007117437722422</v>
      </c>
      <c r="G55" s="16"/>
      <c r="H55" s="17"/>
      <c r="I55" s="9">
        <v>242</v>
      </c>
      <c r="J55" s="9">
        <v>148</v>
      </c>
      <c r="K55" s="27">
        <f t="shared" si="21"/>
        <v>0.61157024793388426</v>
      </c>
      <c r="L55" s="16"/>
      <c r="M55" s="17"/>
      <c r="N55" s="9">
        <v>306</v>
      </c>
      <c r="O55" s="9">
        <v>176</v>
      </c>
      <c r="P55" s="15">
        <f t="shared" si="50"/>
        <v>0.57516339869281041</v>
      </c>
      <c r="Q55" s="16"/>
      <c r="R55" s="17"/>
      <c r="S55" s="9">
        <v>238</v>
      </c>
      <c r="T55" s="9">
        <v>143</v>
      </c>
      <c r="U55" s="15">
        <f t="shared" si="51"/>
        <v>0.60084033613445376</v>
      </c>
      <c r="V55" s="16"/>
      <c r="W55" s="17"/>
      <c r="X55" s="9">
        <v>270</v>
      </c>
      <c r="Y55" s="9">
        <v>169</v>
      </c>
      <c r="Z55" s="15">
        <f t="shared" si="52"/>
        <v>0.62592592592592589</v>
      </c>
      <c r="AA55" s="16"/>
      <c r="AB55" s="17"/>
      <c r="AC55" s="18">
        <f t="shared" si="27"/>
        <v>271.33333333333331</v>
      </c>
      <c r="AD55" s="18">
        <f t="shared" si="28"/>
        <v>162.66666666666666</v>
      </c>
      <c r="AE55" s="28">
        <f t="shared" si="29"/>
        <v>0.60064322025106331</v>
      </c>
      <c r="AF55" s="16"/>
      <c r="AG55" s="17"/>
      <c r="AH55" s="18">
        <f t="shared" si="40"/>
        <v>32</v>
      </c>
      <c r="AI55" s="19">
        <f t="shared" si="41"/>
        <v>0.13445378151260504</v>
      </c>
      <c r="AJ55" s="18">
        <f t="shared" si="42"/>
        <v>26</v>
      </c>
      <c r="AK55" s="19">
        <f t="shared" si="43"/>
        <v>0.18181818181818182</v>
      </c>
      <c r="AL55" s="19">
        <f t="shared" si="44"/>
        <v>2.5085589791472129E-2</v>
      </c>
      <c r="AM55" s="16"/>
      <c r="AN55" s="17"/>
      <c r="AO55" s="20">
        <f t="shared" si="45"/>
        <v>-36</v>
      </c>
      <c r="AP55" s="19">
        <f t="shared" si="46"/>
        <v>-0.11764705882352941</v>
      </c>
      <c r="AQ55" s="20">
        <f t="shared" si="47"/>
        <v>-7</v>
      </c>
      <c r="AR55" s="19">
        <f t="shared" si="48"/>
        <v>-3.9772727272727272E-2</v>
      </c>
      <c r="AS55" s="19">
        <f t="shared" si="49"/>
        <v>5.0762527233115473E-2</v>
      </c>
      <c r="AU55" s="12"/>
    </row>
    <row r="56" spans="1:47" x14ac:dyDescent="0.25">
      <c r="A56" s="8">
        <v>510</v>
      </c>
      <c r="B56" s="52" t="s">
        <v>56</v>
      </c>
      <c r="C56" s="38"/>
      <c r="D56" s="9">
        <v>365</v>
      </c>
      <c r="E56" s="9">
        <v>239</v>
      </c>
      <c r="F56" s="27">
        <f t="shared" si="20"/>
        <v>0.65479452054794518</v>
      </c>
      <c r="G56" s="16"/>
      <c r="H56" s="17"/>
      <c r="I56" s="9">
        <v>362</v>
      </c>
      <c r="J56" s="9">
        <v>231</v>
      </c>
      <c r="K56" s="27">
        <f t="shared" si="21"/>
        <v>0.63812154696132595</v>
      </c>
      <c r="L56" s="16"/>
      <c r="M56" s="17"/>
      <c r="N56" s="9">
        <v>203</v>
      </c>
      <c r="O56" s="9">
        <v>132</v>
      </c>
      <c r="P56" s="15">
        <f t="shared" si="50"/>
        <v>0.65024630541871919</v>
      </c>
      <c r="Q56" s="16"/>
      <c r="R56" s="17"/>
      <c r="S56" s="9">
        <v>368</v>
      </c>
      <c r="T56" s="9">
        <v>252</v>
      </c>
      <c r="U56" s="15">
        <f t="shared" si="51"/>
        <v>0.68478260869565222</v>
      </c>
      <c r="V56" s="16"/>
      <c r="W56" s="17"/>
      <c r="X56" s="9">
        <v>315</v>
      </c>
      <c r="Y56" s="9">
        <v>209</v>
      </c>
      <c r="Z56" s="15">
        <f t="shared" si="52"/>
        <v>0.66349206349206347</v>
      </c>
      <c r="AA56" s="16"/>
      <c r="AB56" s="17"/>
      <c r="AC56" s="18">
        <f t="shared" si="27"/>
        <v>295.33333333333331</v>
      </c>
      <c r="AD56" s="18">
        <f t="shared" si="28"/>
        <v>197.66666666666666</v>
      </c>
      <c r="AE56" s="28">
        <f t="shared" si="29"/>
        <v>0.666173659202145</v>
      </c>
      <c r="AF56" s="16"/>
      <c r="AG56" s="17"/>
      <c r="AH56" s="18">
        <f t="shared" si="40"/>
        <v>-53</v>
      </c>
      <c r="AI56" s="19">
        <f t="shared" si="41"/>
        <v>-0.14402173913043478</v>
      </c>
      <c r="AJ56" s="18">
        <f t="shared" si="42"/>
        <v>-43</v>
      </c>
      <c r="AK56" s="19">
        <f t="shared" si="43"/>
        <v>-0.17063492063492064</v>
      </c>
      <c r="AL56" s="19">
        <f t="shared" si="44"/>
        <v>-2.1290545203588751E-2</v>
      </c>
      <c r="AM56" s="16"/>
      <c r="AN56" s="17"/>
      <c r="AO56" s="20">
        <f t="shared" si="45"/>
        <v>112</v>
      </c>
      <c r="AP56" s="19">
        <f t="shared" si="46"/>
        <v>0.55172413793103448</v>
      </c>
      <c r="AQ56" s="20">
        <f t="shared" si="47"/>
        <v>77</v>
      </c>
      <c r="AR56" s="19">
        <f t="shared" si="48"/>
        <v>0.58333333333333337</v>
      </c>
      <c r="AS56" s="19">
        <f t="shared" si="49"/>
        <v>1.3245758073344271E-2</v>
      </c>
      <c r="AU56" s="12"/>
    </row>
    <row r="57" spans="1:47" x14ac:dyDescent="0.25">
      <c r="A57" s="8">
        <v>533</v>
      </c>
      <c r="B57" s="52" t="s">
        <v>57</v>
      </c>
      <c r="C57" s="38"/>
      <c r="D57" s="9">
        <v>178</v>
      </c>
      <c r="E57" s="9">
        <v>112</v>
      </c>
      <c r="F57" s="27">
        <f t="shared" si="20"/>
        <v>0.6292134831460674</v>
      </c>
      <c r="G57" s="16"/>
      <c r="H57" s="17"/>
      <c r="I57" s="9">
        <v>171</v>
      </c>
      <c r="J57" s="9">
        <v>106</v>
      </c>
      <c r="K57" s="27">
        <f t="shared" si="21"/>
        <v>0.61988304093567248</v>
      </c>
      <c r="L57" s="16"/>
      <c r="M57" s="17"/>
      <c r="N57" s="9">
        <v>222</v>
      </c>
      <c r="O57" s="9">
        <v>138</v>
      </c>
      <c r="P57" s="15">
        <f t="shared" si="50"/>
        <v>0.6216216216216216</v>
      </c>
      <c r="Q57" s="16"/>
      <c r="R57" s="17"/>
      <c r="S57" s="9">
        <v>212</v>
      </c>
      <c r="T57" s="9">
        <v>136</v>
      </c>
      <c r="U57" s="15">
        <f t="shared" si="51"/>
        <v>0.64150943396226412</v>
      </c>
      <c r="V57" s="16"/>
      <c r="W57" s="17"/>
      <c r="X57" s="9">
        <v>157</v>
      </c>
      <c r="Y57" s="9">
        <v>99</v>
      </c>
      <c r="Z57" s="15">
        <f t="shared" si="52"/>
        <v>0.63057324840764328</v>
      </c>
      <c r="AA57" s="16"/>
      <c r="AB57" s="17"/>
      <c r="AC57" s="18">
        <f t="shared" si="27"/>
        <v>197</v>
      </c>
      <c r="AD57" s="18">
        <f t="shared" si="28"/>
        <v>124.33333333333333</v>
      </c>
      <c r="AE57" s="28">
        <f t="shared" si="29"/>
        <v>0.63123476799717626</v>
      </c>
      <c r="AF57" s="16"/>
      <c r="AG57" s="17"/>
      <c r="AH57" s="18">
        <f t="shared" si="40"/>
        <v>-55</v>
      </c>
      <c r="AI57" s="19">
        <f t="shared" si="41"/>
        <v>-0.25943396226415094</v>
      </c>
      <c r="AJ57" s="18">
        <f t="shared" si="42"/>
        <v>-37</v>
      </c>
      <c r="AK57" s="19">
        <f t="shared" si="43"/>
        <v>-0.27205882352941174</v>
      </c>
      <c r="AL57" s="19">
        <f t="shared" si="44"/>
        <v>-1.0936185554620836E-2</v>
      </c>
      <c r="AM57" s="16"/>
      <c r="AN57" s="17"/>
      <c r="AO57" s="20">
        <f t="shared" si="45"/>
        <v>-65</v>
      </c>
      <c r="AP57" s="19">
        <f t="shared" si="46"/>
        <v>-0.2927927927927928</v>
      </c>
      <c r="AQ57" s="20">
        <f t="shared" si="47"/>
        <v>-39</v>
      </c>
      <c r="AR57" s="19">
        <f t="shared" si="48"/>
        <v>-0.28260869565217389</v>
      </c>
      <c r="AS57" s="19">
        <f t="shared" si="49"/>
        <v>8.9516267860216825E-3</v>
      </c>
      <c r="AU57" s="12"/>
    </row>
    <row r="58" spans="1:47" x14ac:dyDescent="0.25">
      <c r="A58" s="8">
        <v>522</v>
      </c>
      <c r="B58" s="52" t="s">
        <v>58</v>
      </c>
      <c r="C58" s="38"/>
      <c r="D58" s="9">
        <v>1736</v>
      </c>
      <c r="E58" s="9">
        <v>1043</v>
      </c>
      <c r="F58" s="27">
        <f t="shared" si="20"/>
        <v>0.60080645161290325</v>
      </c>
      <c r="G58" s="16"/>
      <c r="H58" s="17"/>
      <c r="I58" s="9">
        <v>1783</v>
      </c>
      <c r="J58" s="9">
        <v>1084</v>
      </c>
      <c r="K58" s="27">
        <f t="shared" si="21"/>
        <v>0.60796410544026924</v>
      </c>
      <c r="L58" s="16"/>
      <c r="M58" s="17"/>
      <c r="N58" s="9">
        <v>1818</v>
      </c>
      <c r="O58" s="9">
        <v>1187</v>
      </c>
      <c r="P58" s="15">
        <f t="shared" si="50"/>
        <v>0.65291529152915295</v>
      </c>
      <c r="Q58" s="16"/>
      <c r="R58" s="17"/>
      <c r="S58" s="9">
        <v>1617</v>
      </c>
      <c r="T58" s="9">
        <v>1065</v>
      </c>
      <c r="U58" s="15">
        <f t="shared" si="51"/>
        <v>0.65862708719851581</v>
      </c>
      <c r="V58" s="16"/>
      <c r="W58" s="17"/>
      <c r="X58" s="9">
        <v>1563</v>
      </c>
      <c r="Y58" s="9">
        <v>1041</v>
      </c>
      <c r="Z58" s="15">
        <f t="shared" si="52"/>
        <v>0.66602687140115158</v>
      </c>
      <c r="AA58" s="16"/>
      <c r="AB58" s="17"/>
      <c r="AC58" s="18">
        <f t="shared" si="27"/>
        <v>1666</v>
      </c>
      <c r="AD58" s="18">
        <f t="shared" si="28"/>
        <v>1097.6666666666667</v>
      </c>
      <c r="AE58" s="28">
        <f t="shared" si="29"/>
        <v>0.65918975004294011</v>
      </c>
      <c r="AF58" s="16"/>
      <c r="AG58" s="17"/>
      <c r="AH58" s="18">
        <f t="shared" si="40"/>
        <v>-54</v>
      </c>
      <c r="AI58" s="19">
        <f t="shared" si="41"/>
        <v>-3.3395176252319109E-2</v>
      </c>
      <c r="AJ58" s="18">
        <f t="shared" si="42"/>
        <v>-24</v>
      </c>
      <c r="AK58" s="19">
        <f t="shared" si="43"/>
        <v>-2.2535211267605635E-2</v>
      </c>
      <c r="AL58" s="19">
        <f t="shared" si="44"/>
        <v>7.3997842026357619E-3</v>
      </c>
      <c r="AM58" s="16"/>
      <c r="AN58" s="17"/>
      <c r="AO58" s="20">
        <f t="shared" si="45"/>
        <v>-255</v>
      </c>
      <c r="AP58" s="19">
        <f t="shared" si="46"/>
        <v>-0.14026402640264027</v>
      </c>
      <c r="AQ58" s="20">
        <f t="shared" si="47"/>
        <v>-146</v>
      </c>
      <c r="AR58" s="19">
        <f t="shared" si="48"/>
        <v>-0.12299915754001685</v>
      </c>
      <c r="AS58" s="19">
        <f t="shared" si="49"/>
        <v>1.3111579871998624E-2</v>
      </c>
      <c r="AU58" s="12"/>
    </row>
    <row r="59" spans="1:47" x14ac:dyDescent="0.25">
      <c r="A59" s="8">
        <v>534</v>
      </c>
      <c r="B59" s="52" t="s">
        <v>59</v>
      </c>
      <c r="C59" s="38"/>
      <c r="D59" s="9">
        <v>120</v>
      </c>
      <c r="E59" s="9">
        <v>92</v>
      </c>
      <c r="F59" s="27">
        <f t="shared" si="20"/>
        <v>0.76666666666666672</v>
      </c>
      <c r="G59" s="16"/>
      <c r="H59" s="17"/>
      <c r="I59" s="9">
        <v>171</v>
      </c>
      <c r="J59" s="9">
        <v>134</v>
      </c>
      <c r="K59" s="27">
        <f t="shared" si="21"/>
        <v>0.783625730994152</v>
      </c>
      <c r="L59" s="16"/>
      <c r="M59" s="17"/>
      <c r="N59" s="9">
        <v>146</v>
      </c>
      <c r="O59" s="9">
        <v>113</v>
      </c>
      <c r="P59" s="15">
        <f t="shared" si="50"/>
        <v>0.77397260273972601</v>
      </c>
      <c r="Q59" s="16"/>
      <c r="R59" s="17"/>
      <c r="S59" s="9">
        <v>215</v>
      </c>
      <c r="T59" s="9">
        <v>160</v>
      </c>
      <c r="U59" s="15">
        <f t="shared" si="51"/>
        <v>0.7441860465116279</v>
      </c>
      <c r="V59" s="16"/>
      <c r="W59" s="17"/>
      <c r="X59" s="9">
        <v>287</v>
      </c>
      <c r="Y59" s="9">
        <v>219</v>
      </c>
      <c r="Z59" s="15">
        <f t="shared" si="52"/>
        <v>0.76306620209059228</v>
      </c>
      <c r="AA59" s="16"/>
      <c r="AB59" s="17"/>
      <c r="AC59" s="18">
        <f t="shared" si="27"/>
        <v>216</v>
      </c>
      <c r="AD59" s="18">
        <f t="shared" si="28"/>
        <v>164</v>
      </c>
      <c r="AE59" s="28">
        <f t="shared" si="29"/>
        <v>0.76040828378064873</v>
      </c>
      <c r="AF59" s="16"/>
      <c r="AG59" s="17"/>
      <c r="AH59" s="18">
        <f t="shared" si="40"/>
        <v>72</v>
      </c>
      <c r="AI59" s="19">
        <f t="shared" si="41"/>
        <v>0.33488372093023255</v>
      </c>
      <c r="AJ59" s="18">
        <f t="shared" si="42"/>
        <v>59</v>
      </c>
      <c r="AK59" s="19">
        <f t="shared" si="43"/>
        <v>0.36875000000000002</v>
      </c>
      <c r="AL59" s="19">
        <f t="shared" si="44"/>
        <v>1.8880155578964386E-2</v>
      </c>
      <c r="AM59" s="16"/>
      <c r="AN59" s="17"/>
      <c r="AO59" s="20">
        <f t="shared" si="45"/>
        <v>141</v>
      </c>
      <c r="AP59" s="19">
        <f t="shared" si="46"/>
        <v>0.96575342465753422</v>
      </c>
      <c r="AQ59" s="20">
        <f t="shared" si="47"/>
        <v>106</v>
      </c>
      <c r="AR59" s="19">
        <f t="shared" si="48"/>
        <v>0.93805309734513276</v>
      </c>
      <c r="AS59" s="19">
        <f t="shared" si="49"/>
        <v>-1.090640064913373E-2</v>
      </c>
      <c r="AU59" s="12"/>
    </row>
    <row r="60" spans="1:47" x14ac:dyDescent="0.25">
      <c r="A60" s="8">
        <v>504</v>
      </c>
      <c r="B60" s="52" t="s">
        <v>60</v>
      </c>
      <c r="C60" s="38"/>
      <c r="D60" s="9">
        <v>720</v>
      </c>
      <c r="E60" s="9">
        <v>538</v>
      </c>
      <c r="F60" s="27">
        <f t="shared" si="20"/>
        <v>0.74722222222222223</v>
      </c>
      <c r="G60" s="16"/>
      <c r="H60" s="17"/>
      <c r="I60" s="9">
        <v>578</v>
      </c>
      <c r="J60" s="9">
        <v>447</v>
      </c>
      <c r="K60" s="27">
        <f t="shared" si="21"/>
        <v>0.77335640138408301</v>
      </c>
      <c r="L60" s="16"/>
      <c r="M60" s="17"/>
      <c r="N60" s="9">
        <v>612</v>
      </c>
      <c r="O60" s="9">
        <v>472</v>
      </c>
      <c r="P60" s="15">
        <f t="shared" si="50"/>
        <v>0.77124183006535951</v>
      </c>
      <c r="Q60" s="16"/>
      <c r="R60" s="17"/>
      <c r="S60" s="9">
        <v>635</v>
      </c>
      <c r="T60" s="9">
        <v>508</v>
      </c>
      <c r="U60" s="15">
        <f t="shared" si="51"/>
        <v>0.8</v>
      </c>
      <c r="V60" s="16"/>
      <c r="W60" s="17"/>
      <c r="X60" s="9">
        <v>665</v>
      </c>
      <c r="Y60" s="9">
        <v>540</v>
      </c>
      <c r="Z60" s="15">
        <f t="shared" si="52"/>
        <v>0.81203007518796988</v>
      </c>
      <c r="AA60" s="16"/>
      <c r="AB60" s="17"/>
      <c r="AC60" s="18">
        <f t="shared" si="27"/>
        <v>637.33333333333337</v>
      </c>
      <c r="AD60" s="18">
        <f t="shared" si="28"/>
        <v>506.66666666666669</v>
      </c>
      <c r="AE60" s="28">
        <f t="shared" si="29"/>
        <v>0.7944239684177764</v>
      </c>
      <c r="AF60" s="16"/>
      <c r="AG60" s="17"/>
      <c r="AH60" s="18">
        <f t="shared" si="40"/>
        <v>30</v>
      </c>
      <c r="AI60" s="19">
        <f t="shared" si="41"/>
        <v>4.7244094488188976E-2</v>
      </c>
      <c r="AJ60" s="18">
        <f t="shared" si="42"/>
        <v>32</v>
      </c>
      <c r="AK60" s="19">
        <f t="shared" si="43"/>
        <v>6.2992125984251968E-2</v>
      </c>
      <c r="AL60" s="19">
        <f t="shared" si="44"/>
        <v>1.2030075187969835E-2</v>
      </c>
      <c r="AM60" s="16"/>
      <c r="AN60" s="17"/>
      <c r="AO60" s="20">
        <f t="shared" si="45"/>
        <v>53</v>
      </c>
      <c r="AP60" s="19">
        <f t="shared" si="46"/>
        <v>8.6601307189542481E-2</v>
      </c>
      <c r="AQ60" s="20">
        <f t="shared" si="47"/>
        <v>68</v>
      </c>
      <c r="AR60" s="19">
        <f t="shared" si="48"/>
        <v>0.1440677966101695</v>
      </c>
      <c r="AS60" s="19">
        <f t="shared" si="49"/>
        <v>4.0788245122610367E-2</v>
      </c>
      <c r="AU60" s="12"/>
    </row>
    <row r="61" spans="1:47" x14ac:dyDescent="0.25">
      <c r="A61" s="8">
        <v>516</v>
      </c>
      <c r="B61" s="52" t="s">
        <v>61</v>
      </c>
      <c r="C61" s="38"/>
      <c r="D61" s="9">
        <v>1022</v>
      </c>
      <c r="E61" s="9">
        <v>822</v>
      </c>
      <c r="F61" s="27">
        <f t="shared" si="20"/>
        <v>0.80430528375733856</v>
      </c>
      <c r="G61" s="16"/>
      <c r="H61" s="17"/>
      <c r="I61" s="9">
        <v>904</v>
      </c>
      <c r="J61" s="9">
        <v>710</v>
      </c>
      <c r="K61" s="27">
        <f t="shared" si="21"/>
        <v>0.78539823008849563</v>
      </c>
      <c r="L61" s="16"/>
      <c r="M61" s="17"/>
      <c r="N61" s="9">
        <v>1056</v>
      </c>
      <c r="O61" s="9">
        <v>816</v>
      </c>
      <c r="P61" s="15">
        <f t="shared" si="50"/>
        <v>0.77272727272727271</v>
      </c>
      <c r="Q61" s="16"/>
      <c r="R61" s="17"/>
      <c r="S61" s="9">
        <v>808</v>
      </c>
      <c r="T61" s="9">
        <v>626</v>
      </c>
      <c r="U61" s="15">
        <f t="shared" si="51"/>
        <v>0.77475247524752477</v>
      </c>
      <c r="V61" s="16"/>
      <c r="W61" s="17"/>
      <c r="X61" s="9">
        <v>768</v>
      </c>
      <c r="Y61" s="9">
        <v>617</v>
      </c>
      <c r="Z61" s="15">
        <f t="shared" si="52"/>
        <v>0.80338541666666663</v>
      </c>
      <c r="AA61" s="16"/>
      <c r="AB61" s="17"/>
      <c r="AC61" s="18">
        <f t="shared" si="27"/>
        <v>877.33333333333337</v>
      </c>
      <c r="AD61" s="18">
        <f t="shared" si="28"/>
        <v>686.33333333333337</v>
      </c>
      <c r="AE61" s="28">
        <f t="shared" si="29"/>
        <v>0.78362172154715459</v>
      </c>
      <c r="AF61" s="16"/>
      <c r="AG61" s="17"/>
      <c r="AH61" s="18">
        <f t="shared" si="40"/>
        <v>-40</v>
      </c>
      <c r="AI61" s="19">
        <f t="shared" si="41"/>
        <v>-4.9504950495049507E-2</v>
      </c>
      <c r="AJ61" s="18">
        <f t="shared" si="42"/>
        <v>-9</v>
      </c>
      <c r="AK61" s="19">
        <f t="shared" si="43"/>
        <v>-1.437699680511182E-2</v>
      </c>
      <c r="AL61" s="19">
        <f t="shared" si="44"/>
        <v>2.8632941419141855E-2</v>
      </c>
      <c r="AM61" s="16"/>
      <c r="AN61" s="17"/>
      <c r="AO61" s="20">
        <f t="shared" si="45"/>
        <v>-288</v>
      </c>
      <c r="AP61" s="19">
        <f t="shared" si="46"/>
        <v>-0.27272727272727271</v>
      </c>
      <c r="AQ61" s="20">
        <f t="shared" si="47"/>
        <v>-199</v>
      </c>
      <c r="AR61" s="19">
        <f t="shared" si="48"/>
        <v>-0.24387254901960784</v>
      </c>
      <c r="AS61" s="19">
        <f t="shared" si="49"/>
        <v>3.0658143939393923E-2</v>
      </c>
      <c r="AU61" s="12"/>
    </row>
    <row r="62" spans="1:47" x14ac:dyDescent="0.25">
      <c r="A62" s="8">
        <v>539</v>
      </c>
      <c r="B62" s="52" t="s">
        <v>62</v>
      </c>
      <c r="C62" s="39"/>
      <c r="D62" s="10">
        <v>305</v>
      </c>
      <c r="E62" s="10">
        <v>224</v>
      </c>
      <c r="F62" s="30">
        <f t="shared" si="20"/>
        <v>0.73442622950819669</v>
      </c>
      <c r="G62" s="31"/>
      <c r="H62" s="29"/>
      <c r="I62" s="10">
        <v>276</v>
      </c>
      <c r="J62" s="10">
        <v>201</v>
      </c>
      <c r="K62" s="30">
        <f t="shared" si="21"/>
        <v>0.72826086956521741</v>
      </c>
      <c r="L62" s="31"/>
      <c r="M62" s="29"/>
      <c r="N62" s="10">
        <v>280</v>
      </c>
      <c r="O62" s="10">
        <v>208</v>
      </c>
      <c r="P62" s="50">
        <f t="shared" si="50"/>
        <v>0.74285714285714288</v>
      </c>
      <c r="Q62" s="31"/>
      <c r="R62" s="29"/>
      <c r="S62" s="10">
        <v>253</v>
      </c>
      <c r="T62" s="10">
        <v>186</v>
      </c>
      <c r="U62" s="50">
        <f t="shared" si="51"/>
        <v>0.7351778656126482</v>
      </c>
      <c r="V62" s="31"/>
      <c r="W62" s="29"/>
      <c r="X62" s="10">
        <v>273</v>
      </c>
      <c r="Y62" s="10">
        <v>189</v>
      </c>
      <c r="Z62" s="50">
        <f t="shared" si="52"/>
        <v>0.69230769230769229</v>
      </c>
      <c r="AA62" s="31"/>
      <c r="AB62" s="29"/>
      <c r="AC62" s="32">
        <f t="shared" si="27"/>
        <v>268.66666666666669</v>
      </c>
      <c r="AD62" s="32">
        <f t="shared" si="28"/>
        <v>194.33333333333334</v>
      </c>
      <c r="AE62" s="33">
        <f t="shared" si="29"/>
        <v>0.72344756692582779</v>
      </c>
      <c r="AF62" s="31"/>
      <c r="AG62" s="29"/>
      <c r="AH62" s="32">
        <f t="shared" si="40"/>
        <v>20</v>
      </c>
      <c r="AI62" s="34">
        <f t="shared" si="41"/>
        <v>7.9051383399209488E-2</v>
      </c>
      <c r="AJ62" s="32">
        <f t="shared" si="42"/>
        <v>3</v>
      </c>
      <c r="AK62" s="34">
        <f t="shared" si="43"/>
        <v>1.6129032258064516E-2</v>
      </c>
      <c r="AL62" s="34">
        <f t="shared" si="44"/>
        <v>-4.2870173304955905E-2</v>
      </c>
      <c r="AM62" s="31"/>
      <c r="AN62" s="29"/>
      <c r="AO62" s="35">
        <f t="shared" si="45"/>
        <v>-7</v>
      </c>
      <c r="AP62" s="34">
        <f t="shared" si="46"/>
        <v>-2.5000000000000001E-2</v>
      </c>
      <c r="AQ62" s="35">
        <f t="shared" si="47"/>
        <v>-19</v>
      </c>
      <c r="AR62" s="34">
        <f t="shared" si="48"/>
        <v>-9.1346153846153841E-2</v>
      </c>
      <c r="AS62" s="34">
        <f t="shared" si="49"/>
        <v>-5.0549450549450592E-2</v>
      </c>
      <c r="AT62" s="37"/>
      <c r="AU62" s="12"/>
    </row>
    <row r="63" spans="1:47" x14ac:dyDescent="0.25">
      <c r="B63" s="13"/>
      <c r="C63" s="38"/>
      <c r="D63" s="36"/>
      <c r="E63" s="36"/>
      <c r="F63" s="27"/>
      <c r="G63" s="16"/>
      <c r="H63" s="17"/>
      <c r="I63" s="36"/>
      <c r="J63" s="36"/>
      <c r="K63" s="27"/>
      <c r="L63" s="16"/>
      <c r="M63" s="17"/>
      <c r="N63" s="36"/>
      <c r="O63" s="36"/>
      <c r="P63" s="51"/>
      <c r="Q63" s="16"/>
      <c r="R63" s="17"/>
      <c r="S63" s="36"/>
      <c r="T63" s="36"/>
      <c r="U63" s="51"/>
      <c r="V63" s="16"/>
      <c r="W63" s="17"/>
      <c r="X63" s="36"/>
      <c r="Y63" s="36"/>
      <c r="Z63" s="51"/>
      <c r="AA63" s="16"/>
      <c r="AB63" s="17"/>
      <c r="AC63" s="18"/>
      <c r="AD63" s="18"/>
      <c r="AE63" s="28"/>
      <c r="AF63" s="16"/>
      <c r="AG63" s="17"/>
      <c r="AH63" s="18"/>
      <c r="AI63" s="19"/>
      <c r="AJ63" s="18"/>
      <c r="AK63" s="19"/>
      <c r="AL63" s="19"/>
      <c r="AM63" s="16"/>
      <c r="AN63" s="17"/>
      <c r="AO63" s="20"/>
      <c r="AP63" s="19"/>
      <c r="AQ63" s="20"/>
      <c r="AR63" s="19"/>
      <c r="AS63" s="19"/>
      <c r="AU63" s="12"/>
    </row>
    <row r="64" spans="1:47" x14ac:dyDescent="0.25">
      <c r="A64" s="3" t="s">
        <v>14</v>
      </c>
      <c r="B64" s="52" t="s">
        <v>63</v>
      </c>
      <c r="C64" s="38"/>
      <c r="D64" s="36">
        <v>38952</v>
      </c>
      <c r="E64" s="36">
        <v>26472</v>
      </c>
      <c r="F64" s="27">
        <f>E64/D64</f>
        <v>0.67960566851509552</v>
      </c>
      <c r="G64" s="16"/>
      <c r="H64" s="17"/>
      <c r="I64" s="36">
        <v>37440</v>
      </c>
      <c r="J64" s="36">
        <v>25338</v>
      </c>
      <c r="K64" s="27">
        <f>J64/I64</f>
        <v>0.67676282051282055</v>
      </c>
      <c r="L64" s="16"/>
      <c r="M64" s="17"/>
      <c r="N64" s="36">
        <v>37924</v>
      </c>
      <c r="O64" s="36">
        <v>26134</v>
      </c>
      <c r="P64" s="15">
        <f>SUM(O64/N64)</f>
        <v>0.68911507224976265</v>
      </c>
      <c r="Q64" s="16"/>
      <c r="R64" s="17"/>
      <c r="S64" s="36">
        <v>36012</v>
      </c>
      <c r="T64" s="36">
        <v>25250</v>
      </c>
      <c r="U64" s="15">
        <f>SUM(T64/S64)</f>
        <v>0.70115517049872267</v>
      </c>
      <c r="V64" s="16"/>
      <c r="W64" s="17"/>
      <c r="X64" s="36">
        <v>32164</v>
      </c>
      <c r="Y64" s="36">
        <v>23249</v>
      </c>
      <c r="Z64" s="15">
        <f>SUM(Y64/X64)</f>
        <v>0.72282676284044278</v>
      </c>
      <c r="AA64" s="16"/>
      <c r="AB64" s="17"/>
      <c r="AC64" s="18">
        <f t="shared" si="27"/>
        <v>35366.666666666664</v>
      </c>
      <c r="AD64" s="18">
        <f t="shared" si="28"/>
        <v>24877.666666666668</v>
      </c>
      <c r="AE64" s="28">
        <f t="shared" si="29"/>
        <v>0.70436566852964277</v>
      </c>
      <c r="AF64" s="16"/>
      <c r="AG64" s="17"/>
      <c r="AH64" s="18">
        <f t="shared" si="40"/>
        <v>-3848</v>
      </c>
      <c r="AI64" s="19">
        <f t="shared" si="41"/>
        <v>-0.10685327113184494</v>
      </c>
      <c r="AJ64" s="18">
        <f t="shared" si="42"/>
        <v>-2001</v>
      </c>
      <c r="AK64" s="19">
        <f t="shared" si="43"/>
        <v>-7.9247524752475249E-2</v>
      </c>
      <c r="AL64" s="19">
        <f t="shared" si="44"/>
        <v>2.1671592341720114E-2</v>
      </c>
      <c r="AM64" s="16"/>
      <c r="AN64" s="17"/>
      <c r="AO64" s="20">
        <f t="shared" si="45"/>
        <v>-5760</v>
      </c>
      <c r="AP64" s="19">
        <f t="shared" si="46"/>
        <v>-0.15188271279400908</v>
      </c>
      <c r="AQ64" s="20">
        <f t="shared" si="47"/>
        <v>-2885</v>
      </c>
      <c r="AR64" s="19">
        <f t="shared" si="48"/>
        <v>-0.11039259202571362</v>
      </c>
      <c r="AS64" s="19">
        <f t="shared" si="49"/>
        <v>3.3711690590680132E-2</v>
      </c>
      <c r="AU64" s="12"/>
    </row>
    <row r="65" spans="1:47" x14ac:dyDescent="0.25">
      <c r="A65" s="3"/>
      <c r="B65" s="52"/>
      <c r="C65" s="38"/>
      <c r="D65" s="20"/>
      <c r="E65" s="20"/>
      <c r="F65" s="27"/>
      <c r="G65" s="16"/>
      <c r="H65" s="17"/>
      <c r="I65" s="20"/>
      <c r="J65" s="20"/>
      <c r="K65" s="27"/>
      <c r="L65" s="16"/>
      <c r="M65" s="17"/>
      <c r="N65" s="20"/>
      <c r="O65" s="20"/>
      <c r="P65" s="27"/>
      <c r="Q65" s="16"/>
      <c r="R65" s="17"/>
      <c r="S65" s="20"/>
      <c r="T65" s="20"/>
      <c r="U65" s="27"/>
      <c r="V65" s="16"/>
      <c r="W65" s="17"/>
      <c r="X65" s="20"/>
      <c r="Y65" s="20"/>
      <c r="Z65" s="27"/>
      <c r="AA65" s="16"/>
      <c r="AB65" s="17"/>
      <c r="AC65" s="18"/>
      <c r="AD65" s="18"/>
      <c r="AE65" s="28"/>
      <c r="AF65" s="16"/>
      <c r="AG65" s="17"/>
      <c r="AH65" s="18"/>
      <c r="AI65" s="19"/>
      <c r="AJ65" s="18"/>
      <c r="AK65" s="19"/>
      <c r="AL65" s="19"/>
      <c r="AM65" s="16"/>
      <c r="AN65" s="17"/>
      <c r="AO65" s="20"/>
      <c r="AP65" s="19"/>
      <c r="AQ65" s="20"/>
      <c r="AR65" s="19"/>
      <c r="AS65" s="19"/>
      <c r="AU65" s="12"/>
    </row>
    <row r="66" spans="1:47" x14ac:dyDescent="0.25">
      <c r="A66" s="3"/>
      <c r="B66" s="52" t="s">
        <v>72</v>
      </c>
      <c r="C66" s="38"/>
      <c r="D66" s="44" t="s">
        <v>73</v>
      </c>
      <c r="E66" s="44" t="s">
        <v>73</v>
      </c>
      <c r="F66" s="27" t="s">
        <v>73</v>
      </c>
      <c r="G66" s="16"/>
      <c r="H66" s="17"/>
      <c r="I66" s="44" t="s">
        <v>73</v>
      </c>
      <c r="J66" s="44" t="s">
        <v>73</v>
      </c>
      <c r="K66" s="27" t="s">
        <v>73</v>
      </c>
      <c r="L66" s="16"/>
      <c r="M66" s="17"/>
      <c r="N66" s="44" t="s">
        <v>73</v>
      </c>
      <c r="O66" s="44" t="s">
        <v>73</v>
      </c>
      <c r="P66" s="27" t="s">
        <v>73</v>
      </c>
      <c r="Q66" s="16"/>
      <c r="R66" s="17"/>
      <c r="S66" s="44" t="s">
        <v>73</v>
      </c>
      <c r="T66" s="44" t="s">
        <v>73</v>
      </c>
      <c r="U66" s="27" t="s">
        <v>73</v>
      </c>
      <c r="V66" s="16"/>
      <c r="W66" s="17"/>
      <c r="X66" s="44" t="s">
        <v>73</v>
      </c>
      <c r="Y66" s="44" t="s">
        <v>73</v>
      </c>
      <c r="Z66" s="27" t="s">
        <v>73</v>
      </c>
      <c r="AA66" s="16"/>
      <c r="AB66" s="17"/>
      <c r="AC66" s="27" t="s">
        <v>73</v>
      </c>
      <c r="AD66" s="27" t="s">
        <v>73</v>
      </c>
      <c r="AE66" s="27" t="s">
        <v>73</v>
      </c>
      <c r="AF66" s="16"/>
      <c r="AG66" s="17"/>
      <c r="AH66" s="27" t="s">
        <v>73</v>
      </c>
      <c r="AI66" s="27" t="s">
        <v>73</v>
      </c>
      <c r="AJ66" s="27" t="s">
        <v>73</v>
      </c>
      <c r="AK66" s="27" t="s">
        <v>73</v>
      </c>
      <c r="AL66" s="27" t="s">
        <v>73</v>
      </c>
      <c r="AM66" s="16"/>
      <c r="AN66" s="17"/>
      <c r="AO66" s="27" t="s">
        <v>73</v>
      </c>
      <c r="AP66" s="27" t="s">
        <v>73</v>
      </c>
      <c r="AQ66" s="27" t="s">
        <v>73</v>
      </c>
      <c r="AR66" s="27" t="s">
        <v>73</v>
      </c>
      <c r="AS66" s="27" t="s">
        <v>73</v>
      </c>
      <c r="AU66" s="12"/>
    </row>
    <row r="67" spans="1:47" x14ac:dyDescent="0.25">
      <c r="A67" s="3"/>
      <c r="B67" s="3"/>
      <c r="C67" s="38"/>
      <c r="D67" s="36"/>
      <c r="E67" s="36"/>
      <c r="F67" s="27"/>
      <c r="G67" s="16"/>
      <c r="H67" s="17"/>
      <c r="I67" s="36"/>
      <c r="J67" s="36"/>
      <c r="K67" s="27"/>
      <c r="L67" s="16"/>
      <c r="M67" s="17"/>
      <c r="N67" s="36"/>
      <c r="O67" s="36"/>
      <c r="P67" s="27"/>
      <c r="Q67" s="16"/>
      <c r="R67" s="17"/>
      <c r="S67" s="36"/>
      <c r="T67" s="36"/>
      <c r="U67" s="27"/>
      <c r="V67" s="16"/>
      <c r="W67" s="17"/>
      <c r="X67" s="36"/>
      <c r="Y67" s="36"/>
      <c r="Z67" s="27"/>
      <c r="AA67" s="16"/>
      <c r="AB67" s="17"/>
      <c r="AC67" s="18"/>
      <c r="AD67" s="18"/>
      <c r="AE67" s="28"/>
      <c r="AF67" s="16"/>
      <c r="AG67" s="17"/>
      <c r="AH67" s="18"/>
      <c r="AI67" s="19"/>
      <c r="AJ67" s="18"/>
      <c r="AK67" s="19"/>
      <c r="AL67" s="19"/>
      <c r="AM67" s="16"/>
      <c r="AN67" s="17"/>
      <c r="AO67" s="20"/>
      <c r="AP67" s="19"/>
      <c r="AQ67" s="20"/>
      <c r="AR67" s="19"/>
      <c r="AS67" s="19"/>
      <c r="AU67" s="12"/>
    </row>
    <row r="68" spans="1:47" x14ac:dyDescent="0.25">
      <c r="A68" s="11" t="s">
        <v>71</v>
      </c>
      <c r="B68" s="3"/>
      <c r="S68" s="40"/>
      <c r="T68" s="40"/>
      <c r="X68" s="40"/>
      <c r="Y68" s="40"/>
      <c r="AC68" s="40"/>
      <c r="AD68" s="40"/>
      <c r="AH68" s="40"/>
      <c r="AJ68" s="40"/>
      <c r="AL68" s="40"/>
      <c r="AO68" s="40"/>
      <c r="AQ68" s="40"/>
      <c r="AS68" s="40"/>
    </row>
    <row r="69" spans="1:47" x14ac:dyDescent="0.25">
      <c r="A69" s="3" t="s">
        <v>64</v>
      </c>
      <c r="B69" s="3"/>
    </row>
    <row r="70" spans="1:47" x14ac:dyDescent="0.25">
      <c r="A70" s="3" t="s">
        <v>95</v>
      </c>
      <c r="B70" s="3"/>
    </row>
  </sheetData>
  <mergeCells count="18">
    <mergeCell ref="AG5:AM5"/>
    <mergeCell ref="AN5:AT5"/>
    <mergeCell ref="AC5:AE5"/>
    <mergeCell ref="AO9:AP9"/>
    <mergeCell ref="AQ9:AR9"/>
    <mergeCell ref="AQ6:AR6"/>
    <mergeCell ref="AQ7:AR7"/>
    <mergeCell ref="AQ8:AR8"/>
    <mergeCell ref="AC6:AE6"/>
    <mergeCell ref="AJ6:AK6"/>
    <mergeCell ref="AJ7:AK7"/>
    <mergeCell ref="AJ8:AK8"/>
    <mergeCell ref="AO10:AP10"/>
    <mergeCell ref="AQ10:AR10"/>
    <mergeCell ref="AH10:AI10"/>
    <mergeCell ref="AJ10:AK10"/>
    <mergeCell ref="AH9:AI9"/>
    <mergeCell ref="AJ9:AK9"/>
  </mergeCells>
  <printOptions horizontalCentered="1"/>
  <pageMargins left="0.7" right="0.7" top="1" bottom="0.75" header="0.05" footer="0.3"/>
  <pageSetup scale="73" orientation="portrait" r:id="rId1"/>
  <headerFooter>
    <oddHeader>&amp;CIllinois Community College Board
4P1:  Number of CTE Concentrators Who Completed a Program and Were Worrking – Placed or Retained in Employment – or Placed in Military Service  in the Second Post Program Quarter</oddHeader>
    <oddFooter>&amp;LSOURCE OF DATA:  ICCB Annual Enrollment and Completion (A1), Illinois Department of Employment Security Unemployment Insurance Wage Records (UI) and the University of Baltimore's Federal  Employment Data Exchange System (FEDES, 2006-2014)</oddFooter>
  </headerFooter>
  <colBreaks count="7" manualBreakCount="7">
    <brk id="8" min="4" max="65" man="1"/>
    <brk id="13" min="4" max="65" man="1"/>
    <brk id="18" min="4" max="65" man="1"/>
    <brk id="23" min="4" max="65" man="1"/>
    <brk id="28" min="4" max="65" man="1"/>
    <brk id="33" min="4" max="65" man="1"/>
    <brk id="40" min="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Trends 13-17</vt:lpstr>
      <vt:lpstr>'4P1 Trends 13-17'!Print_Area</vt:lpstr>
      <vt:lpstr>'4P1 Trends 13-17'!Print_Titles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nwilson</dc:creator>
  <cp:lastModifiedBy>Michelle Dufour</cp:lastModifiedBy>
  <cp:lastPrinted>2018-12-14T16:09:31Z</cp:lastPrinted>
  <dcterms:created xsi:type="dcterms:W3CDTF">2010-05-11T20:42:49Z</dcterms:created>
  <dcterms:modified xsi:type="dcterms:W3CDTF">2018-12-14T16:10:01Z</dcterms:modified>
</cp:coreProperties>
</file>